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bahadir\OneDrive - Piri Reis Üniversitesi\Masaüstü\"/>
    </mc:Choice>
  </mc:AlternateContent>
  <bookViews>
    <workbookView xWindow="0" yWindow="0" windowWidth="28800" windowHeight="12315"/>
  </bookViews>
  <sheets>
    <sheet name="Masraf Fis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pk1">#REF!</definedName>
    <definedName name="__Cpk2">#REF!</definedName>
    <definedName name="__Ppk1">#REF!</definedName>
    <definedName name="__Ppk2">#REF!</definedName>
    <definedName name="_1PLANL">#REF!</definedName>
    <definedName name="_2P">#REF!</definedName>
    <definedName name="_3PLM1MÜST">#REF!</definedName>
    <definedName name="_Cpk1">#REF!</definedName>
    <definedName name="_Cpk2">#REF!</definedName>
    <definedName name="_KG1">'[1]IHRACAT DOSYA LISTELERI'!#REF!</definedName>
    <definedName name="_PLM1">'[1]IHRACAT DOSYA LISTELERI'!#REF!</definedName>
    <definedName name="_Ppk1">#REF!</definedName>
    <definedName name="_Ppk2">#REF!</definedName>
    <definedName name="_xlnm._FilterDatabase" localSheetId="0" hidden="1">'Masraf Fisi'!$B$9:$AO$57</definedName>
    <definedName name="_Z16500">#REF!</definedName>
    <definedName name="ahmet">[2]!MENU</definedName>
    <definedName name="AKISMENU">[3]!AKISMENU</definedName>
    <definedName name="AKLR">#REF!</definedName>
    <definedName name="AKLx">#REF!</definedName>
    <definedName name="alttolerans">#REF!</definedName>
    <definedName name="ana">[4]MSA!$C$13:$E$22,[4]MSA!$G$13:$I$22,[4]MSA!$K$13:$M$22</definedName>
    <definedName name="ANA_MEN">[5]!ANA_MEN</definedName>
    <definedName name="ANA_MENU">[6]!ANA_MENU</definedName>
    <definedName name="ANAMEN">[5]!ANAMEN</definedName>
    <definedName name="asdasd">[7]!BAKIM</definedName>
    <definedName name="ASS">'[8]XRBAR AS10'!$AB$4</definedName>
    <definedName name="aylar">[9]database!$J$2:$J$13</definedName>
    <definedName name="BAKIM">[7]!BAKIM</definedName>
    <definedName name="Beg_Bal">#REF!</definedName>
    <definedName name="BOLUM">OFFSET('Masraf Fisi'!#REF!,0,0,COUNTA('Masraf Fisi'!$AV$6:$AV$105),1)</definedName>
    <definedName name="borclu_oğrenci_is">#REF!</definedName>
    <definedName name="Bölüm">'Masraf Fisi'!$AY$6:$AY$100</definedName>
    <definedName name="Bölüm_">'Masraf Fisi'!$AY$6:$AY$28</definedName>
    <definedName name="bugbak">'[10]2003ppm'!#REF!</definedName>
    <definedName name="Cp">#REF!</definedName>
    <definedName name="Data">#REF!</definedName>
    <definedName name="DEĞERLER">'[8]XRBAR HF 400'!$B$5:$X$10</definedName>
    <definedName name="del">'[10]2003ppm'!$B$7:$B$224</definedName>
    <definedName name="DOVIZ">OFFSET('Masraf Fisi'!#REF!,0,0,COUNTA('Masraf Fisi'!$AT$6:$AT$12),1)</definedName>
    <definedName name="DÖN">[7]!DÖN</definedName>
    <definedName name="ELKITAP">[11]!ELKITAP</definedName>
    <definedName name="End_Bal">#REF!</definedName>
    <definedName name="Extra_Pay">#REF!</definedName>
    <definedName name="fcşWŞFC">"Dikdörtgen 100"</definedName>
    <definedName name="fm">'[10]2003ppm'!$J$7:$J$271</definedName>
    <definedName name="form">[12]!ANA_MENU</definedName>
    <definedName name="FORM_OKUMA">[13]!FORM_OKUMA</definedName>
    <definedName name="frtr">[14]!FORM_OKUMA</definedName>
    <definedName name="Full_Print">#REF!</definedName>
    <definedName name="fyhhhhh">"Dikdörtgen 100"</definedName>
    <definedName name="G_MUDUR">[7]!G_MUDUR</definedName>
    <definedName name="GIR_KONT">[7]!GIR_KONT</definedName>
    <definedName name="GRUP">#REF!</definedName>
    <definedName name="Header_Row">ROW(#REF!)</definedName>
    <definedName name="HUY">#REF!</definedName>
    <definedName name="Int">#REF!</definedName>
    <definedName name="Interest_Rate">#REF!</definedName>
    <definedName name="ISL_MUDUR">[7]!ISL_MUDUR</definedName>
    <definedName name="İK">#REF!</definedName>
    <definedName name="K_G_MUD">[7]!K_G_MUD</definedName>
    <definedName name="KALIPHA">[7]!KALIPHA</definedName>
    <definedName name="Kayıt_İsAkışı">#REF!</definedName>
    <definedName name="kayıtyenileme_isakışı">#REF!</definedName>
    <definedName name="KG">'[1]KATALOG LISTELERI'!#REF!</definedName>
    <definedName name="KU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MAX">#REF!</definedName>
    <definedName name="MENU">[15]!MENU</definedName>
    <definedName name="MENU01">[16]!MENU01</definedName>
    <definedName name="menuye">[17]!menuye</definedName>
    <definedName name="MİN">#REF!</definedName>
    <definedName name="Modül2.MENU">[18]!Modül2.MENU</definedName>
    <definedName name="MUHASEBE">[7]!MUHASEBE</definedName>
    <definedName name="mukod">'[10]2003ppm'!$E$7:$E$224</definedName>
    <definedName name="nokta">[9]Ana_Sayfa!$G$1</definedName>
    <definedName name="nominalölçü">#REF!</definedName>
    <definedName name="Num_Pmt_Per_Year">#REF!</definedName>
    <definedName name="Number_of_Payments">MATCH(0.01,End_Bal,-1)+1</definedName>
    <definedName name="offset">'[10]2003ppm'!$I$7:$I$224</definedName>
    <definedName name="ORGMENU">[19]!ORGMENU</definedName>
    <definedName name="ORTALAMA">'[8]XRBAR HF 400'!$B$12:$X$12</definedName>
    <definedName name="Pay_Date">#REF!</definedName>
    <definedName name="Pay_Num">#REF!</definedName>
    <definedName name="Payment_Date">DATE(YEAR(Loan_Start),MONTH(Loan_Start)+Payment_Number,DAY(Loan_Start))</definedName>
    <definedName name="PERS_MUD">[7]!PERS_MUD</definedName>
    <definedName name="PERSONEL">[7]!PERSONEL</definedName>
    <definedName name="PLANLAMA">'[1]KATALOG LISTELERI'!#REF!</definedName>
    <definedName name="PLM1MÜSTERI">'[1]IHRACAT DOSYA LISTELERI'!#REF!</definedName>
    <definedName name="Pp">#REF!</definedName>
    <definedName name="Princ">#REF!</definedName>
    <definedName name="Print_Area_Reset">OFFSET(Full_Print,0,0,Last_Row)</definedName>
    <definedName name="PROS_KON">[7]!PROS_KON</definedName>
    <definedName name="RANGE">#REF!</definedName>
    <definedName name="RANORT">'[8]XRBAR HF 400'!$B$16:$X$16</definedName>
    <definedName name="Rort">#REF!</definedName>
    <definedName name="SATINAL">[7]!SATINAL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IL">'Masraf Fisi'!$C$10:$AO$57,'Masraf Fisi'!$F$11:$P$11,'Masraf Fisi'!$Z$11:$AO$11,'Masraf Fisi'!$F$68:$AC$68</definedName>
    <definedName name="SINIF1">'[8]XRBAR HF 400'!$B$5:$B$10</definedName>
    <definedName name="SINIF10">'[8]XRBAR HF 400'!$K$5:$K$10</definedName>
    <definedName name="SINIF11">'[8]XRBAR HF 400'!$L$5:$L$10</definedName>
    <definedName name="SINIF12">'[8]XRBAR HF 400'!$M$5:$M$10</definedName>
    <definedName name="SINIF13">'[8]XRBAR HF 400'!$N$5:$N$10</definedName>
    <definedName name="SINIF14">'[8]XRBAR HF 400'!$O$5:$O$10</definedName>
    <definedName name="SINIF15">'[8]XRBAR HF 400'!$P$5:$P$10</definedName>
    <definedName name="SINIF16">'[8]XRBAR HF 400'!$Q$5:$Q$10</definedName>
    <definedName name="SINIF17">'[8]XRBAR HF 400'!$R$5:$R$10</definedName>
    <definedName name="SINIF18">'[8]XRBAR HF 400'!$S$5:$S$10</definedName>
    <definedName name="SINIF19">'[8]XRBAR HF 400'!$T$5:$T$10</definedName>
    <definedName name="SINIF2">'[8]XRBAR HF 400'!$C$5:$C$10</definedName>
    <definedName name="SINIF20">'[8]XRBAR HF 400'!$U$5:$U$10</definedName>
    <definedName name="SINIF21">'[8]XRBAR HF 400'!$V$5:$V$10</definedName>
    <definedName name="SINIF22">'[8]XRBAR HF 400'!$W$5:$W$10</definedName>
    <definedName name="SINIF23">'[8]XRBAR HF 400'!$X$5:$X$10</definedName>
    <definedName name="SINIF3">'[8]XRBAR HF 400'!$D$5:$D$10</definedName>
    <definedName name="SINIF4">'[8]XRBAR HF 400'!$E$5:$E$10</definedName>
    <definedName name="SINIF5">'[8]XRBAR HF 400'!$F$5:$F$10</definedName>
    <definedName name="SINIF6">'[8]XRBAR HF 400'!$G$5:$G$10</definedName>
    <definedName name="SINIF7">'[8]XRBAR HF 400'!$H$5:$H$10</definedName>
    <definedName name="SINIF8">'[8]XRBAR HF 400'!$I$5:$I$10</definedName>
    <definedName name="SINIF9">'[8]XRBAR HF 400'!$J$5:$J$10</definedName>
    <definedName name="SONUC">'[8]XRBAR AS10'!$AB$10</definedName>
    <definedName name="ss">'[10]2003ppm'!$H$7:$H$224</definedName>
    <definedName name="SSS">'[10]2003ppm'!$D$21:$G$28</definedName>
    <definedName name="STANSAP">[8]AS10!$I$22</definedName>
    <definedName name="SÜREÇ">'[8]XRBAR HF 400'!$AA$7</definedName>
    <definedName name="taban100">#REF!</definedName>
    <definedName name="taban250">#REF!</definedName>
    <definedName name="taban50">#REF!</definedName>
    <definedName name="Total_Interest">#REF!</definedName>
    <definedName name="Total_Pay">#REF!</definedName>
    <definedName name="Total_Payment">Scheduled_Payment+Extra_Payment</definedName>
    <definedName name="TRANSFER">'[20]  '!A1048576&amp;" "&amp;'[20]  '!A1048574&amp;" "&amp;'[20]  '!B1048576&amp;" "&amp;'[20]  '!B1048574&amp;" "&amp;'[20]  '!C1048576&amp;" "&amp;'[20]  '!C1048574&amp;" "&amp;'[20]  '!D1048576&amp;" "&amp;'[20]  '!D1048574&amp;" "&amp;'[20]  '!E1048576&amp;" "&amp;'[20]  '!F1048576&amp;" "</definedName>
    <definedName name="TUR">OFFSET('Masraf Fisi'!#REF!,0,0,COUNTA('Masraf Fisi'!$AU$6:$AU$105),1)</definedName>
    <definedName name="UR_PLAN">[7]!UR_PLAN</definedName>
    <definedName name="uris">'[10]2003ppm'!$D$7:$D$224</definedName>
    <definedName name="urkod">'[10]2003ppm'!$G$7:$G$224</definedName>
    <definedName name="USS">'[8]XRBAR AS10'!$AC$4</definedName>
    <definedName name="ÜÇERLER">#REF!</definedName>
    <definedName name="ÜKLR">#REF!</definedName>
    <definedName name="ÜKLx">#REF!</definedName>
    <definedName name="üsttolerans">#REF!</definedName>
    <definedName name="Values_Entered">IF(Loan_Amount*Interest_Rate*Loan_Years*Loan_Start&gt;0,1,0)</definedName>
    <definedName name="_xlnm.Database">#REF!</definedName>
    <definedName name="VERLST">#REF!</definedName>
    <definedName name="vukod">'[10]2003ppm'!$D$7:$D$223</definedName>
    <definedName name="X">'[1]IHRACAT DOSYA LISTELERI'!#REF!</definedName>
    <definedName name="Xmax">#REF!</definedName>
    <definedName name="Xmin">#REF!</definedName>
    <definedName name="Xort">#REF!</definedName>
    <definedName name="_xlnm.Print_Area" localSheetId="0">'Masraf Fisi'!$B$1:$AO$79</definedName>
    <definedName name="yeni_ss">[6]!ANA_MENU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AI70" i="1"/>
  <c r="A64" i="1"/>
  <c r="A54" i="1"/>
  <c r="A49" i="1"/>
  <c r="A44" i="1"/>
  <c r="A39" i="1"/>
  <c r="A34" i="1"/>
  <c r="A29" i="1"/>
  <c r="A24" i="1"/>
  <c r="A19" i="1"/>
  <c r="A14" i="1"/>
  <c r="Y13" i="1"/>
  <c r="AT11" i="1"/>
  <c r="AH8" i="1"/>
  <c r="W8" i="1"/>
  <c r="H8" i="1"/>
  <c r="A74" i="1" l="1"/>
  <c r="AK70" i="1"/>
  <c r="F70" i="1" s="1"/>
  <c r="J72" i="1"/>
  <c r="N72" i="1" l="1"/>
  <c r="AP8" i="1"/>
  <c r="A73" i="1"/>
  <c r="C72" i="1" l="1"/>
  <c r="B73" i="1" s="1"/>
  <c r="B74" i="1" s="1"/>
  <c r="G72" i="1"/>
  <c r="F73" i="1" s="1"/>
  <c r="F74" i="1" s="1"/>
  <c r="O72" i="1"/>
  <c r="N73" i="1" s="1"/>
  <c r="N74" i="1" s="1"/>
  <c r="R72" i="1"/>
  <c r="K72" i="1"/>
  <c r="J73" i="1" s="1"/>
  <c r="J74" i="1" s="1"/>
  <c r="S72" i="1" l="1"/>
  <c r="R73" i="1" s="1"/>
  <c r="R74" i="1" s="1"/>
  <c r="V72" i="1"/>
  <c r="W72" i="1" l="1"/>
  <c r="B75" i="1" s="1"/>
  <c r="B76" i="1" s="1"/>
  <c r="Z72" i="1"/>
  <c r="AA72" i="1" l="1"/>
  <c r="F75" i="1" s="1"/>
  <c r="F76" i="1" s="1"/>
  <c r="AD72" i="1"/>
  <c r="AE72" i="1" l="1"/>
  <c r="J75" i="1" s="1"/>
  <c r="J76" i="1" s="1"/>
  <c r="AH72" i="1"/>
  <c r="AI72" i="1" l="1"/>
  <c r="N75" i="1" s="1"/>
  <c r="N76" i="1" s="1"/>
  <c r="AL72" i="1"/>
  <c r="AM72" i="1" s="1"/>
  <c r="R75" i="1" s="1"/>
  <c r="R76" i="1" s="1"/>
</calcChain>
</file>

<file path=xl/comments1.xml><?xml version="1.0" encoding="utf-8"?>
<comments xmlns="http://schemas.openxmlformats.org/spreadsheetml/2006/main">
  <authors>
    <author>Nursema DEMIR</author>
    <author>Armagan Akbay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162"/>
          </rPr>
          <t>Bölümünüzü listeden seçiniz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  <charset val="162"/>
          </rPr>
          <t>Çalışma Biriminizi Listeden Seçiniz</t>
        </r>
      </text>
    </comment>
    <comment ref="AP11" authorId="1" shapeId="0">
      <text>
        <r>
          <rPr>
            <sz val="9"/>
            <color indexed="81"/>
            <rFont val="Tahoma"/>
            <family val="2"/>
            <charset val="162"/>
          </rPr>
          <t>TL den farklı bir para birimi ise listeden seçiniz. Her para birimi için ayrı form doldurulmalıdır.</t>
        </r>
      </text>
    </comment>
  </commentList>
</comments>
</file>

<file path=xl/sharedStrings.xml><?xml version="1.0" encoding="utf-8"?>
<sst xmlns="http://schemas.openxmlformats.org/spreadsheetml/2006/main" count="129" uniqueCount="124">
  <si>
    <t xml:space="preserve"> </t>
  </si>
  <si>
    <t>TL</t>
  </si>
  <si>
    <t>GBP</t>
  </si>
  <si>
    <t>Peni</t>
  </si>
  <si>
    <t xml:space="preserve">Hamaliye </t>
  </si>
  <si>
    <t>Denizcilik Tarihi Uygulama ve Araştırma Merkezi Müdürlüğü</t>
  </si>
  <si>
    <t>GS</t>
  </si>
  <si>
    <t>Ekonomi ve Finans Bölümü</t>
  </si>
  <si>
    <t>Diğer</t>
  </si>
  <si>
    <t>Kayıt-Tescil</t>
  </si>
  <si>
    <t>Dış İlişkiler ve Organizasyon Müdürlüğü</t>
  </si>
  <si>
    <t>HK</t>
  </si>
  <si>
    <t>Elektirik ve Elektronik Mühendisliği Bölümü</t>
  </si>
  <si>
    <t xml:space="preserve"> Belge Sayısı :</t>
  </si>
  <si>
    <t>Form Tarihi</t>
  </si>
  <si>
    <t>:</t>
  </si>
  <si>
    <t>Form №</t>
  </si>
  <si>
    <t>Otoyol-Feribot</t>
  </si>
  <si>
    <t>EBYS Yazı İşleri ve Arşiv Müdürlüğü</t>
  </si>
  <si>
    <t>İK</t>
  </si>
  <si>
    <t>Elektronik ve Otomasyon Bölümü</t>
  </si>
  <si>
    <r>
      <rPr>
        <b/>
        <i/>
        <sz val="11"/>
        <rFont val="Calibri"/>
        <family val="2"/>
        <charset val="162"/>
      </rPr>
      <t xml:space="preserve">   Bölüm </t>
    </r>
    <r>
      <rPr>
        <b/>
        <i/>
        <sz val="10"/>
        <rFont val="Calibri"/>
        <family val="2"/>
        <charset val="162"/>
      </rPr>
      <t xml:space="preserve">   :</t>
    </r>
  </si>
  <si>
    <t>Kurye-Posta</t>
  </si>
  <si>
    <t>Fen Bilimleri Enstitüsü</t>
  </si>
  <si>
    <t>VR</t>
  </si>
  <si>
    <t>Fizik</t>
  </si>
  <si>
    <t>Gemi İnşaatı ve Gemi Makineleri Mühendisliği Bölümü</t>
  </si>
  <si>
    <t xml:space="preserve">   Birim       :</t>
  </si>
  <si>
    <t>Masrafı Yapan :</t>
  </si>
  <si>
    <t>Kırtasiye</t>
  </si>
  <si>
    <t>Eğitim Havuzu Koordinatörlüğü</t>
  </si>
  <si>
    <t>İD</t>
  </si>
  <si>
    <t>Endüstri Mühendisliği Bölümü</t>
  </si>
  <si>
    <t>Konaklama</t>
  </si>
  <si>
    <t>Erasmus Koordinatörlüğü</t>
  </si>
  <si>
    <t>Mİ</t>
  </si>
  <si>
    <t>Finans</t>
  </si>
  <si>
    <t>№</t>
  </si>
  <si>
    <t>Tedarikçi Ünvanı</t>
  </si>
  <si>
    <t>Masraf Türü</t>
  </si>
  <si>
    <t>Belge No</t>
  </si>
  <si>
    <t>Tarih</t>
  </si>
  <si>
    <t>Tutarı</t>
  </si>
  <si>
    <t>Mutfak-Çay Ocağı</t>
  </si>
  <si>
    <t>Fen-Edebiyat Fakültesi</t>
  </si>
  <si>
    <t>MYO</t>
  </si>
  <si>
    <t>Gemi Makineleri İşletme Mühendisliği Bölümü</t>
  </si>
  <si>
    <t>Sadece YEŞİL renk ile belirlenen alanları kullanınız.</t>
  </si>
  <si>
    <t>Nakliye</t>
  </si>
  <si>
    <t>Genel Sekreterlik</t>
  </si>
  <si>
    <t>İİB</t>
  </si>
  <si>
    <t>Kimya</t>
  </si>
  <si>
    <t>Noter-Tasdik</t>
  </si>
  <si>
    <t>Hukuk Müşavirliği</t>
  </si>
  <si>
    <t>VS</t>
  </si>
  <si>
    <t>Makine Mühendisliği Bölümü</t>
  </si>
  <si>
    <t>Seyahat</t>
  </si>
  <si>
    <t>İdari İşler Müdürlüğü</t>
  </si>
  <si>
    <t>_</t>
  </si>
  <si>
    <t>Matematik</t>
  </si>
  <si>
    <t>Şehir içi Ulaşım</t>
  </si>
  <si>
    <t>İktisadi İşletmeler</t>
  </si>
  <si>
    <t>Mezuniyet ve Otomasyon</t>
  </si>
  <si>
    <t>Tamir-Bakım</t>
  </si>
  <si>
    <t>İktisadi ve İdari Bilimler Fakültesi</t>
  </si>
  <si>
    <t>Motorlu Araçlar ve Ulaştırma Teknolojileri Bölümü</t>
  </si>
  <si>
    <t>Telefon</t>
  </si>
  <si>
    <t>İngilizce Hazırlık Bölümü</t>
  </si>
  <si>
    <t>Muhasebe</t>
  </si>
  <si>
    <t>Temizlik Malzemesi</t>
  </si>
  <si>
    <t>İnsan Kaynakları Müdürlüğü</t>
  </si>
  <si>
    <t>Otel Lokanta ve İkram Hizmetleri Bölümü</t>
  </si>
  <si>
    <t>Temsil-İkram</t>
  </si>
  <si>
    <t>İş Sağlığı ve Güvenliği Birimi</t>
  </si>
  <si>
    <t>Öğrenim Ücretleri</t>
  </si>
  <si>
    <t>Trafik Cezaları</t>
  </si>
  <si>
    <t>Kurumsal Staj Ofisi</t>
  </si>
  <si>
    <t>Sağlık Hizmetleri Birimi</t>
  </si>
  <si>
    <t>Vergi-Harç</t>
  </si>
  <si>
    <t>Kütüphane ve Dokümantasyon Müdürlüğü</t>
  </si>
  <si>
    <t>Sosyal ve Ticari Hizmetler İktisadi İşletmesi</t>
  </si>
  <si>
    <t>Yayın-Abonelik</t>
  </si>
  <si>
    <t>Mali İşler Müdürlüğü</t>
  </si>
  <si>
    <t>Spor Hizmetleri Koordinatörlüğü</t>
  </si>
  <si>
    <t>Yemek</t>
  </si>
  <si>
    <t>Mühendislik Fakültesi</t>
  </si>
  <si>
    <t>Teknopark İktisadi İşletmesi</t>
  </si>
  <si>
    <t>Öğrenci İşleri Koordinatörlüğü</t>
  </si>
  <si>
    <t>Ulaştırma Hizmetleri Bölümü</t>
  </si>
  <si>
    <t>Öğrenci İşleri Müdürlüğü</t>
  </si>
  <si>
    <t>Uluslararası İşletmecilik ve Ticaret Bölümü</t>
  </si>
  <si>
    <t>Özel Kalem Müdürlüğü</t>
  </si>
  <si>
    <t>Uluslararası Lojistik ve Taşımacılık Bölümü</t>
  </si>
  <si>
    <t>Rektörlük</t>
  </si>
  <si>
    <t>Yönetim Bilişim Sistemi Bölümü</t>
  </si>
  <si>
    <t>Sağlık Kültür ve Spor Hizmetleri Müdürlüğü</t>
  </si>
  <si>
    <t>Yönetim ve Organizasyon Bölümü</t>
  </si>
  <si>
    <t>Satınalma Müdürlüğü</t>
  </si>
  <si>
    <t>Simülatör Merkezi</t>
  </si>
  <si>
    <t>Sosyal Bilimler Enstitüsü</t>
  </si>
  <si>
    <t>Sürekli Eğitim Birimi</t>
  </si>
  <si>
    <t>Uluslararası İlişkiler Birimi</t>
  </si>
  <si>
    <t>Tüm kayıtlar bittiğinde KIRMIZI boyalı alan varsa, bu bölümdeki kayıtlarda formata uygunsuzluk olduğunu gösterir, kontrol ediniz.</t>
  </si>
  <si>
    <t>Yapı ve Teknik İşler Müdürlüğü</t>
  </si>
  <si>
    <t>Satır atlamayınız</t>
  </si>
  <si>
    <t>Yazı ile tutar yazılmalı</t>
  </si>
  <si>
    <t>Yalnız :</t>
  </si>
  <si>
    <t>Yalnız</t>
  </si>
  <si>
    <t>TOPLAM</t>
  </si>
  <si>
    <t>Ödemeyi Aldım</t>
  </si>
  <si>
    <t>Ödendi</t>
  </si>
  <si>
    <r>
      <t xml:space="preserve">FORMU DÜZENLEYEN
</t>
    </r>
    <r>
      <rPr>
        <b/>
        <sz val="12"/>
        <rFont val="Calibri"/>
        <family val="2"/>
        <charset val="162"/>
      </rPr>
      <t xml:space="preserve">
</t>
    </r>
  </si>
  <si>
    <r>
      <t xml:space="preserve">BÖLÜM AMİRİ ONAYI
</t>
    </r>
    <r>
      <rPr>
        <b/>
        <sz val="12"/>
        <rFont val="Calibri"/>
        <family val="2"/>
        <charset val="162"/>
      </rPr>
      <t xml:space="preserve">
</t>
    </r>
  </si>
  <si>
    <r>
      <t>BİRİM AMİRİ ONAYI</t>
    </r>
    <r>
      <rPr>
        <b/>
        <sz val="10"/>
        <rFont val="Calibri"/>
        <family val="2"/>
        <charset val="162"/>
      </rPr>
      <t xml:space="preserve">
</t>
    </r>
    <r>
      <rPr>
        <b/>
        <sz val="12"/>
        <rFont val="Calibri"/>
        <family val="2"/>
        <charset val="162"/>
      </rPr>
      <t xml:space="preserve">
</t>
    </r>
  </si>
  <si>
    <r>
      <t xml:space="preserve">MALİ İŞLER MÜDÜRÜ
</t>
    </r>
    <r>
      <rPr>
        <b/>
        <sz val="12"/>
        <rFont val="Calibri"/>
        <family val="2"/>
        <charset val="162"/>
      </rPr>
      <t xml:space="preserve">
</t>
    </r>
  </si>
  <si>
    <r>
      <t xml:space="preserve">GENEL SEKRETERLİK
</t>
    </r>
    <r>
      <rPr>
        <b/>
        <sz val="12"/>
        <rFont val="Calibri"/>
        <family val="2"/>
        <charset val="162"/>
      </rPr>
      <t xml:space="preserve">
</t>
    </r>
  </si>
  <si>
    <t>Doküman No</t>
  </si>
  <si>
    <t>LST.MİM.06</t>
  </si>
  <si>
    <t>İlk Yayın Tarihi</t>
  </si>
  <si>
    <t>Revizyon Tarihi</t>
  </si>
  <si>
    <t>İlk Yayın</t>
  </si>
  <si>
    <t>Revizyon No</t>
  </si>
  <si>
    <t>00</t>
  </si>
  <si>
    <t>PİRİ REİS ÜNİVERSİTESİ                                                                    MASRAF   BEYAN  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</si>
</sst>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=0]\-;#"/>
    <numFmt numFmtId="165" formatCode="[=0]\-;dd/mm/yyyy"/>
    <numFmt numFmtId="166" formatCode="[=0]\-;#,##0.00"/>
    <numFmt numFmtId="167" formatCode="[=0]&quot;&quot;;#"/>
    <numFmt numFmtId="168" formatCode="[=0]&quot;&quot;;#,##0.00"/>
  </numFmts>
  <fonts count="43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0"/>
      <name val="Century Gothic"/>
      <family val="2"/>
      <charset val="162"/>
    </font>
    <font>
      <sz val="10"/>
      <color theme="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Arial Tur"/>
      <charset val="162"/>
    </font>
    <font>
      <b/>
      <sz val="9"/>
      <color theme="0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i/>
      <sz val="12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b/>
      <i/>
      <sz val="11"/>
      <name val="Calibri"/>
      <family val="2"/>
      <charset val="162"/>
    </font>
    <font>
      <b/>
      <i/>
      <sz val="10"/>
      <name val="Calibri"/>
      <family val="2"/>
      <charset val="162"/>
    </font>
    <font>
      <b/>
      <sz val="11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i/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22"/>
      <color rgb="FFC0000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20"/>
      <color theme="0"/>
      <name val="Calibri"/>
      <family val="2"/>
      <charset val="162"/>
      <scheme val="minor"/>
    </font>
    <font>
      <sz val="1"/>
      <color theme="0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i/>
      <sz val="8"/>
      <name val="Calibri"/>
      <family val="2"/>
      <charset val="162"/>
      <scheme val="minor"/>
    </font>
    <font>
      <sz val="10"/>
      <color indexed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u/>
      <sz val="10"/>
      <name val="Calibri"/>
      <family val="2"/>
      <charset val="162"/>
      <scheme val="minor"/>
    </font>
    <font>
      <b/>
      <sz val="12"/>
      <name val="Calibri"/>
      <family val="2"/>
      <charset val="162"/>
    </font>
    <font>
      <b/>
      <sz val="10"/>
      <name val="Calibri"/>
      <family val="2"/>
      <charset val="162"/>
    </font>
    <font>
      <b/>
      <sz val="10"/>
      <color rgb="FFFF0000"/>
      <name val="Calibri"/>
      <family val="2"/>
      <charset val="162"/>
      <scheme val="minor"/>
    </font>
    <font>
      <i/>
      <sz val="10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b/>
      <sz val="12"/>
      <color theme="1"/>
      <name val="Arial"/>
      <family val="2"/>
      <charset val="162"/>
    </font>
    <font>
      <sz val="9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43">
    <xf numFmtId="0" fontId="0" fillId="0" borderId="0" xfId="0"/>
    <xf numFmtId="0" fontId="3" fillId="2" borderId="1" xfId="1" applyFont="1" applyFill="1" applyBorder="1" applyAlignment="1" applyProtection="1">
      <alignment vertical="center"/>
      <protection hidden="1"/>
    </xf>
    <xf numFmtId="0" fontId="4" fillId="2" borderId="2" xfId="1" applyFont="1" applyFill="1" applyBorder="1" applyAlignment="1" applyProtection="1">
      <alignment vertical="center"/>
      <protection hidden="1"/>
    </xf>
    <xf numFmtId="0" fontId="4" fillId="2" borderId="1" xfId="1" applyFont="1" applyFill="1" applyBorder="1" applyAlignment="1" applyProtection="1">
      <alignment vertical="center"/>
      <protection hidden="1"/>
    </xf>
    <xf numFmtId="0" fontId="4" fillId="2" borderId="1" xfId="1" applyFont="1" applyFill="1" applyBorder="1" applyAlignment="1" applyProtection="1">
      <alignment horizontal="left" vertical="center"/>
      <protection hidden="1"/>
    </xf>
    <xf numFmtId="0" fontId="4" fillId="2" borderId="3" xfId="1" applyFont="1" applyFill="1" applyBorder="1" applyAlignment="1" applyProtection="1">
      <alignment vertical="center"/>
      <protection hidden="1"/>
    </xf>
    <xf numFmtId="0" fontId="6" fillId="0" borderId="0" xfId="2" applyFont="1" applyAlignment="1" applyProtection="1">
      <alignment horizontal="center" vertical="center" wrapText="1"/>
      <protection hidden="1"/>
    </xf>
    <xf numFmtId="0" fontId="7" fillId="0" borderId="0" xfId="2" applyFont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vertical="top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4" fillId="2" borderId="4" xfId="1" applyFont="1" applyFill="1" applyBorder="1" applyAlignment="1" applyProtection="1">
      <alignment vertical="center"/>
      <protection hidden="1"/>
    </xf>
    <xf numFmtId="0" fontId="4" fillId="2" borderId="0" xfId="1" applyFont="1" applyFill="1" applyBorder="1" applyAlignment="1" applyProtection="1">
      <alignment vertical="center"/>
      <protection hidden="1"/>
    </xf>
    <xf numFmtId="0" fontId="4" fillId="2" borderId="5" xfId="1" applyFont="1" applyFill="1" applyBorder="1" applyAlignment="1" applyProtection="1">
      <alignment vertical="center"/>
      <protection hidden="1"/>
    </xf>
    <xf numFmtId="0" fontId="12" fillId="2" borderId="10" xfId="1" applyFont="1" applyFill="1" applyBorder="1" applyAlignment="1" applyProtection="1">
      <alignment vertical="center"/>
      <protection hidden="1"/>
    </xf>
    <xf numFmtId="0" fontId="12" fillId="2" borderId="1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vertical="center"/>
      <protection hidden="1"/>
    </xf>
    <xf numFmtId="0" fontId="4" fillId="2" borderId="0" xfId="1" applyFont="1" applyFill="1" applyAlignment="1" applyProtection="1">
      <alignment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9" fillId="2" borderId="12" xfId="1" applyFont="1" applyFill="1" applyBorder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5" fillId="2" borderId="0" xfId="1" applyFont="1" applyFill="1" applyAlignment="1" applyProtection="1">
      <protection hidden="1"/>
    </xf>
    <xf numFmtId="14" fontId="25" fillId="2" borderId="0" xfId="1" applyNumberFormat="1" applyFont="1" applyFill="1" applyAlignment="1" applyProtection="1">
      <protection hidden="1"/>
    </xf>
    <xf numFmtId="0" fontId="12" fillId="2" borderId="9" xfId="1" applyFont="1" applyFill="1" applyBorder="1" applyAlignment="1" applyProtection="1">
      <alignment horizontal="center" vertical="center"/>
      <protection hidden="1"/>
    </xf>
    <xf numFmtId="0" fontId="25" fillId="2" borderId="0" xfId="1" applyFont="1" applyFill="1" applyAlignment="1" applyProtection="1">
      <alignment vertical="top"/>
      <protection hidden="1"/>
    </xf>
    <xf numFmtId="0" fontId="25" fillId="2" borderId="0" xfId="1" applyFont="1" applyFill="1" applyBorder="1" applyAlignment="1" applyProtection="1">
      <alignment horizontal="center" vertical="top" wrapText="1"/>
      <protection hidden="1"/>
    </xf>
    <xf numFmtId="0" fontId="26" fillId="2" borderId="0" xfId="1" applyFont="1" applyFill="1" applyAlignment="1" applyProtection="1">
      <alignment vertical="top"/>
      <protection hidden="1"/>
    </xf>
    <xf numFmtId="0" fontId="27" fillId="2" borderId="0" xfId="1" applyFont="1" applyFill="1" applyBorder="1" applyAlignment="1" applyProtection="1">
      <alignment horizontal="center" vertical="top" wrapText="1"/>
      <protection hidden="1"/>
    </xf>
    <xf numFmtId="0" fontId="1" fillId="2" borderId="0" xfId="1" applyFont="1" applyFill="1" applyBorder="1" applyAlignment="1" applyProtection="1">
      <alignment horizontal="center" vertical="top" wrapText="1"/>
      <protection hidden="1"/>
    </xf>
    <xf numFmtId="0" fontId="28" fillId="2" borderId="0" xfId="1" applyFont="1" applyFill="1" applyAlignment="1" applyProtection="1">
      <alignment vertical="top"/>
      <protection hidden="1"/>
    </xf>
    <xf numFmtId="0" fontId="29" fillId="2" borderId="0" xfId="1" applyFont="1" applyFill="1" applyAlignment="1" applyProtection="1">
      <alignment horizontal="center" vertical="center"/>
      <protection hidden="1"/>
    </xf>
    <xf numFmtId="0" fontId="4" fillId="2" borderId="15" xfId="1" applyFont="1" applyFill="1" applyBorder="1" applyAlignment="1" applyProtection="1">
      <alignment vertical="top"/>
      <protection hidden="1"/>
    </xf>
    <xf numFmtId="0" fontId="4" fillId="2" borderId="0" xfId="1" applyFont="1" applyFill="1" applyBorder="1" applyAlignment="1" applyProtection="1">
      <alignment vertical="top"/>
      <protection hidden="1"/>
    </xf>
    <xf numFmtId="0" fontId="4" fillId="2" borderId="22" xfId="1" applyFont="1" applyFill="1" applyBorder="1" applyAlignment="1" applyProtection="1">
      <alignment vertical="top"/>
      <protection hidden="1"/>
    </xf>
    <xf numFmtId="0" fontId="31" fillId="2" borderId="0" xfId="1" applyFont="1" applyFill="1" applyBorder="1" applyAlignment="1" applyProtection="1">
      <alignment horizontal="center" vertical="top" wrapText="1"/>
      <protection hidden="1"/>
    </xf>
    <xf numFmtId="0" fontId="11" fillId="2" borderId="0" xfId="1" applyFont="1" applyFill="1" applyAlignment="1" applyProtection="1">
      <alignment vertical="center"/>
      <protection hidden="1"/>
    </xf>
    <xf numFmtId="0" fontId="32" fillId="2" borderId="15" xfId="1" applyFont="1" applyFill="1" applyBorder="1" applyAlignment="1" applyProtection="1">
      <alignment vertical="top" wrapText="1"/>
      <protection hidden="1"/>
    </xf>
    <xf numFmtId="0" fontId="29" fillId="0" borderId="0" xfId="2" applyFont="1" applyAlignment="1" applyProtection="1">
      <alignment horizontal="center" vertical="center" wrapText="1"/>
      <protection hidden="1"/>
    </xf>
    <xf numFmtId="0" fontId="36" fillId="0" borderId="0" xfId="2" applyFont="1" applyAlignment="1" applyProtection="1">
      <alignment horizontal="center" vertical="center" wrapText="1"/>
      <protection hidden="1"/>
    </xf>
    <xf numFmtId="0" fontId="37" fillId="2" borderId="0" xfId="1" applyFont="1" applyFill="1" applyAlignment="1" applyProtection="1">
      <alignment horizontal="center" vertical="center"/>
      <protection hidden="1"/>
    </xf>
    <xf numFmtId="0" fontId="38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42" fillId="0" borderId="14" xfId="0" applyFont="1" applyBorder="1" applyAlignment="1">
      <alignment vertical="center"/>
    </xf>
    <xf numFmtId="0" fontId="42" fillId="0" borderId="18" xfId="0" applyFont="1" applyBorder="1" applyAlignment="1">
      <alignment vertical="center"/>
    </xf>
    <xf numFmtId="0" fontId="42" fillId="0" borderId="21" xfId="0" applyFont="1" applyBorder="1" applyAlignment="1">
      <alignment vertical="center"/>
    </xf>
    <xf numFmtId="0" fontId="41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" fillId="2" borderId="15" xfId="1" applyFont="1" applyFill="1" applyBorder="1" applyAlignment="1" applyProtection="1">
      <alignment horizontal="left" vertical="center"/>
      <protection hidden="1"/>
    </xf>
    <xf numFmtId="0" fontId="41" fillId="0" borderId="22" xfId="0" applyFont="1" applyBorder="1" applyAlignment="1">
      <alignment horizontal="center" vertical="center" wrapText="1"/>
    </xf>
    <xf numFmtId="0" fontId="4" fillId="2" borderId="22" xfId="1" applyFont="1" applyFill="1" applyBorder="1" applyAlignment="1" applyProtection="1">
      <alignment horizontal="left" vertical="center"/>
      <protection hidden="1"/>
    </xf>
    <xf numFmtId="0" fontId="33" fillId="2" borderId="24" xfId="1" applyFont="1" applyFill="1" applyBorder="1" applyAlignment="1" applyProtection="1">
      <alignment horizontal="center" vertical="top" wrapText="1"/>
      <protection hidden="1"/>
    </xf>
    <xf numFmtId="0" fontId="33" fillId="2" borderId="25" xfId="1" applyFont="1" applyFill="1" applyBorder="1" applyAlignment="1" applyProtection="1">
      <alignment horizontal="center" vertical="top" wrapText="1"/>
      <protection hidden="1"/>
    </xf>
    <xf numFmtId="0" fontId="33" fillId="2" borderId="28" xfId="1" applyFont="1" applyFill="1" applyBorder="1" applyAlignment="1" applyProtection="1">
      <alignment horizontal="center" vertical="top" wrapText="1"/>
      <protection hidden="1"/>
    </xf>
    <xf numFmtId="167" fontId="11" fillId="2" borderId="9" xfId="1" applyNumberFormat="1" applyFont="1" applyFill="1" applyBorder="1" applyAlignment="1" applyProtection="1">
      <alignment horizontal="center" vertical="center" wrapText="1"/>
      <protection hidden="1"/>
    </xf>
    <xf numFmtId="167" fontId="11" fillId="2" borderId="10" xfId="1" applyNumberFormat="1" applyFont="1" applyFill="1" applyBorder="1" applyAlignment="1" applyProtection="1">
      <alignment horizontal="center" vertical="center" wrapText="1"/>
      <protection hidden="1"/>
    </xf>
    <xf numFmtId="167" fontId="11" fillId="2" borderId="11" xfId="1" applyNumberFormat="1" applyFont="1" applyFill="1" applyBorder="1" applyAlignment="1" applyProtection="1">
      <alignment horizontal="center" vertical="center" wrapText="1"/>
      <protection hidden="1"/>
    </xf>
    <xf numFmtId="167" fontId="11" fillId="2" borderId="35" xfId="1" applyNumberFormat="1" applyFont="1" applyFill="1" applyBorder="1" applyAlignment="1" applyProtection="1">
      <alignment horizontal="center" vertical="center" wrapText="1"/>
      <protection hidden="1"/>
    </xf>
    <xf numFmtId="168" fontId="12" fillId="2" borderId="36" xfId="1" applyNumberFormat="1" applyFont="1" applyFill="1" applyBorder="1" applyAlignment="1" applyProtection="1">
      <alignment horizontal="center" vertical="center" wrapText="1"/>
      <protection hidden="1"/>
    </xf>
    <xf numFmtId="168" fontId="12" fillId="2" borderId="37" xfId="1" applyNumberFormat="1" applyFont="1" applyFill="1" applyBorder="1" applyAlignment="1" applyProtection="1">
      <alignment horizontal="center" vertical="center" wrapText="1"/>
      <protection hidden="1"/>
    </xf>
    <xf numFmtId="168" fontId="12" fillId="2" borderId="38" xfId="1" applyNumberFormat="1" applyFont="1" applyFill="1" applyBorder="1" applyAlignment="1" applyProtection="1">
      <alignment horizontal="center" vertical="center" wrapText="1"/>
      <protection hidden="1"/>
    </xf>
    <xf numFmtId="168" fontId="12" fillId="2" borderId="39" xfId="1" applyNumberFormat="1" applyFont="1" applyFill="1" applyBorder="1" applyAlignment="1" applyProtection="1">
      <alignment horizontal="center" vertical="center" wrapText="1"/>
      <protection hidden="1"/>
    </xf>
    <xf numFmtId="168" fontId="12" fillId="2" borderId="40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24" xfId="1" applyFont="1" applyFill="1" applyBorder="1" applyAlignment="1" applyProtection="1">
      <alignment horizontal="center" vertical="center"/>
      <protection hidden="1"/>
    </xf>
    <xf numFmtId="0" fontId="12" fillId="2" borderId="25" xfId="1" applyFont="1" applyFill="1" applyBorder="1" applyAlignment="1" applyProtection="1">
      <alignment horizontal="center" vertical="center"/>
      <protection hidden="1"/>
    </xf>
    <xf numFmtId="0" fontId="12" fillId="2" borderId="26" xfId="1" applyFont="1" applyFill="1" applyBorder="1" applyAlignment="1" applyProtection="1">
      <alignment horizontal="center" vertical="center"/>
      <protection hidden="1"/>
    </xf>
    <xf numFmtId="0" fontId="12" fillId="2" borderId="25" xfId="1" applyFont="1" applyFill="1" applyBorder="1" applyAlignment="1" applyProtection="1">
      <alignment horizontal="left" vertical="center"/>
      <protection hidden="1"/>
    </xf>
    <xf numFmtId="0" fontId="12" fillId="2" borderId="26" xfId="1" applyFont="1" applyFill="1" applyBorder="1" applyAlignment="1" applyProtection="1">
      <alignment horizontal="left" vertical="center"/>
      <protection hidden="1"/>
    </xf>
    <xf numFmtId="0" fontId="9" fillId="2" borderId="27" xfId="1" applyFont="1" applyFill="1" applyBorder="1" applyAlignment="1" applyProtection="1">
      <alignment horizontal="center" vertical="center"/>
      <protection hidden="1"/>
    </xf>
    <xf numFmtId="0" fontId="9" fillId="2" borderId="25" xfId="1" applyFont="1" applyFill="1" applyBorder="1" applyAlignment="1" applyProtection="1">
      <alignment horizontal="center" vertical="center"/>
      <protection hidden="1"/>
    </xf>
    <xf numFmtId="0" fontId="9" fillId="2" borderId="26" xfId="1" applyFont="1" applyFill="1" applyBorder="1" applyAlignment="1" applyProtection="1">
      <alignment horizontal="center" vertical="center"/>
      <protection hidden="1"/>
    </xf>
    <xf numFmtId="0" fontId="9" fillId="0" borderId="27" xfId="1" applyFont="1" applyFill="1" applyBorder="1" applyAlignment="1" applyProtection="1">
      <alignment horizontal="center" vertical="center"/>
      <protection hidden="1"/>
    </xf>
    <xf numFmtId="0" fontId="9" fillId="0" borderId="26" xfId="1" applyFont="1" applyFill="1" applyBorder="1" applyAlignment="1" applyProtection="1">
      <alignment horizontal="center" vertical="center"/>
      <protection hidden="1"/>
    </xf>
    <xf numFmtId="4" fontId="9" fillId="2" borderId="27" xfId="1" applyNumberFormat="1" applyFont="1" applyFill="1" applyBorder="1" applyAlignment="1" applyProtection="1">
      <alignment vertical="center" wrapText="1"/>
      <protection hidden="1"/>
    </xf>
    <xf numFmtId="4" fontId="9" fillId="2" borderId="25" xfId="1" applyNumberFormat="1" applyFont="1" applyFill="1" applyBorder="1" applyAlignment="1" applyProtection="1">
      <alignment vertical="center" wrapText="1"/>
      <protection hidden="1"/>
    </xf>
    <xf numFmtId="4" fontId="9" fillId="2" borderId="28" xfId="1" applyNumberFormat="1" applyFont="1" applyFill="1" applyBorder="1" applyAlignment="1" applyProtection="1">
      <alignment vertical="center" wrapText="1"/>
      <protection hidden="1"/>
    </xf>
    <xf numFmtId="0" fontId="17" fillId="2" borderId="24" xfId="1" applyFont="1" applyFill="1" applyBorder="1" applyAlignment="1" applyProtection="1">
      <alignment horizontal="center" vertical="center"/>
      <protection hidden="1"/>
    </xf>
    <xf numFmtId="0" fontId="17" fillId="2" borderId="25" xfId="1" applyFont="1" applyFill="1" applyBorder="1" applyAlignment="1" applyProtection="1">
      <alignment horizontal="center" vertical="center"/>
      <protection hidden="1"/>
    </xf>
    <xf numFmtId="0" fontId="17" fillId="2" borderId="28" xfId="1" applyFont="1" applyFill="1" applyBorder="1" applyAlignment="1" applyProtection="1">
      <alignment horizontal="center" vertical="center"/>
      <protection hidden="1"/>
    </xf>
    <xf numFmtId="168" fontId="12" fillId="2" borderId="34" xfId="1" applyNumberFormat="1" applyFont="1" applyFill="1" applyBorder="1" applyAlignment="1" applyProtection="1">
      <alignment horizontal="center" vertical="center" wrapText="1"/>
      <protection hidden="1"/>
    </xf>
    <xf numFmtId="168" fontId="12" fillId="2" borderId="10" xfId="1" applyNumberFormat="1" applyFont="1" applyFill="1" applyBorder="1" applyAlignment="1" applyProtection="1">
      <alignment horizontal="center" vertical="center" wrapText="1"/>
      <protection hidden="1"/>
    </xf>
    <xf numFmtId="168" fontId="12" fillId="2" borderId="11" xfId="1" applyNumberFormat="1" applyFont="1" applyFill="1" applyBorder="1" applyAlignment="1" applyProtection="1">
      <alignment horizontal="center" vertical="center" wrapText="1"/>
      <protection hidden="1"/>
    </xf>
    <xf numFmtId="168" fontId="12" fillId="2" borderId="9" xfId="1" applyNumberFormat="1" applyFont="1" applyFill="1" applyBorder="1" applyAlignment="1" applyProtection="1">
      <alignment horizontal="center" vertical="center" wrapText="1"/>
      <protection hidden="1"/>
    </xf>
    <xf numFmtId="168" fontId="12" fillId="2" borderId="35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14" xfId="1" applyFont="1" applyFill="1" applyBorder="1" applyAlignment="1" applyProtection="1">
      <alignment vertical="top"/>
      <protection hidden="1"/>
    </xf>
    <xf numFmtId="0" fontId="4" fillId="2" borderId="15" xfId="1" applyFont="1" applyFill="1" applyBorder="1" applyAlignment="1" applyProtection="1">
      <alignment vertical="top"/>
      <protection hidden="1"/>
    </xf>
    <xf numFmtId="0" fontId="4" fillId="2" borderId="16" xfId="1" applyFont="1" applyFill="1" applyBorder="1" applyAlignment="1" applyProtection="1">
      <alignment vertical="top"/>
      <protection hidden="1"/>
    </xf>
    <xf numFmtId="0" fontId="4" fillId="2" borderId="18" xfId="1" applyFont="1" applyFill="1" applyBorder="1" applyAlignment="1" applyProtection="1">
      <alignment vertical="top"/>
      <protection hidden="1"/>
    </xf>
    <xf numFmtId="0" fontId="4" fillId="2" borderId="0" xfId="1" applyFont="1" applyFill="1" applyBorder="1" applyAlignment="1" applyProtection="1">
      <alignment vertical="top"/>
      <protection hidden="1"/>
    </xf>
    <xf numFmtId="0" fontId="4" fillId="2" borderId="19" xfId="1" applyFont="1" applyFill="1" applyBorder="1" applyAlignment="1" applyProtection="1">
      <alignment vertical="top"/>
      <protection hidden="1"/>
    </xf>
    <xf numFmtId="0" fontId="4" fillId="2" borderId="21" xfId="1" applyFont="1" applyFill="1" applyBorder="1" applyAlignment="1" applyProtection="1">
      <alignment vertical="top"/>
      <protection hidden="1"/>
    </xf>
    <xf numFmtId="0" fontId="4" fillId="2" borderId="22" xfId="1" applyFont="1" applyFill="1" applyBorder="1" applyAlignment="1" applyProtection="1">
      <alignment vertical="top"/>
      <protection hidden="1"/>
    </xf>
    <xf numFmtId="0" fontId="4" fillId="2" borderId="23" xfId="1" applyFont="1" applyFill="1" applyBorder="1" applyAlignment="1" applyProtection="1">
      <alignment vertical="top"/>
      <protection hidden="1"/>
    </xf>
    <xf numFmtId="167" fontId="11" fillId="2" borderId="34" xfId="1" applyNumberFormat="1" applyFont="1" applyFill="1" applyBorder="1" applyAlignment="1" applyProtection="1">
      <alignment horizontal="center" vertical="center" wrapText="1"/>
      <protection hidden="1"/>
    </xf>
    <xf numFmtId="167" fontId="30" fillId="2" borderId="29" xfId="1" applyNumberFormat="1" applyFont="1" applyFill="1" applyBorder="1" applyAlignment="1" applyProtection="1">
      <alignment horizontal="center" vertical="center" wrapText="1"/>
      <protection hidden="1"/>
    </xf>
    <xf numFmtId="167" fontId="30" fillId="2" borderId="30" xfId="1" applyNumberFormat="1" applyFont="1" applyFill="1" applyBorder="1" applyAlignment="1" applyProtection="1">
      <alignment horizontal="center" vertical="center" wrapText="1"/>
      <protection hidden="1"/>
    </xf>
    <xf numFmtId="167" fontId="30" fillId="2" borderId="31" xfId="1" applyNumberFormat="1" applyFont="1" applyFill="1" applyBorder="1" applyAlignment="1" applyProtection="1">
      <alignment horizontal="center" vertical="center" wrapText="1"/>
      <protection hidden="1"/>
    </xf>
    <xf numFmtId="167" fontId="30" fillId="2" borderId="32" xfId="1" applyNumberFormat="1" applyFont="1" applyFill="1" applyBorder="1" applyAlignment="1" applyProtection="1">
      <alignment horizontal="center" vertical="center" wrapText="1"/>
      <protection hidden="1"/>
    </xf>
    <xf numFmtId="167" fontId="30" fillId="2" borderId="33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13" xfId="1" applyFont="1" applyFill="1" applyBorder="1" applyAlignment="1" applyProtection="1">
      <alignment horizontal="center" vertical="center"/>
      <protection hidden="1"/>
    </xf>
    <xf numFmtId="0" fontId="9" fillId="2" borderId="17" xfId="1" applyFont="1" applyFill="1" applyBorder="1" applyAlignment="1" applyProtection="1">
      <alignment horizontal="center" vertical="center"/>
      <protection hidden="1"/>
    </xf>
    <xf numFmtId="0" fontId="9" fillId="2" borderId="20" xfId="1" applyFont="1" applyFill="1" applyBorder="1" applyAlignment="1" applyProtection="1">
      <alignment horizontal="center" vertical="center"/>
      <protection hidden="1"/>
    </xf>
    <xf numFmtId="0" fontId="4" fillId="3" borderId="2" xfId="1" applyFont="1" applyFill="1" applyBorder="1" applyAlignment="1" applyProtection="1">
      <alignment horizontal="left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3" xfId="1" applyFont="1" applyFill="1" applyBorder="1" applyAlignment="1" applyProtection="1">
      <alignment horizontal="left" vertical="center" wrapText="1"/>
      <protection locked="0"/>
    </xf>
    <xf numFmtId="0" fontId="4" fillId="3" borderId="4" xfId="1" applyFont="1" applyFill="1" applyBorder="1" applyAlignment="1" applyProtection="1">
      <alignment horizontal="left" vertical="center" wrapText="1"/>
      <protection locked="0"/>
    </xf>
    <xf numFmtId="0" fontId="4" fillId="3" borderId="0" xfId="1" applyFont="1" applyFill="1" applyBorder="1" applyAlignment="1" applyProtection="1">
      <alignment horizontal="left" vertical="center" wrapText="1"/>
      <protection locked="0"/>
    </xf>
    <xf numFmtId="0" fontId="4" fillId="3" borderId="5" xfId="1" applyFont="1" applyFill="1" applyBorder="1" applyAlignment="1" applyProtection="1">
      <alignment horizontal="left" vertical="center" wrapText="1"/>
      <protection locked="0"/>
    </xf>
    <xf numFmtId="0" fontId="4" fillId="3" borderId="6" xfId="1" applyFont="1" applyFill="1" applyBorder="1" applyAlignment="1" applyProtection="1">
      <alignment horizontal="left" vertical="center" wrapText="1"/>
      <protection locked="0"/>
    </xf>
    <xf numFmtId="0" fontId="4" fillId="3" borderId="7" xfId="1" applyFont="1" applyFill="1" applyBorder="1" applyAlignment="1" applyProtection="1">
      <alignment horizontal="left" vertical="center" wrapText="1"/>
      <protection locked="0"/>
    </xf>
    <xf numFmtId="0" fontId="4" fillId="3" borderId="8" xfId="1" applyFont="1" applyFill="1" applyBorder="1" applyAlignment="1" applyProtection="1">
      <alignment horizontal="left" vertical="center" wrapText="1"/>
      <protection locked="0"/>
    </xf>
    <xf numFmtId="0" fontId="21" fillId="3" borderId="2" xfId="1" applyFont="1" applyFill="1" applyBorder="1" applyAlignment="1" applyProtection="1">
      <alignment horizontal="center" vertical="center" wrapText="1"/>
      <protection locked="0"/>
    </xf>
    <xf numFmtId="0" fontId="21" fillId="3" borderId="1" xfId="1" applyFont="1" applyFill="1" applyBorder="1" applyAlignment="1" applyProtection="1">
      <alignment horizontal="center" vertical="center" wrapText="1"/>
      <protection locked="0"/>
    </xf>
    <xf numFmtId="0" fontId="21" fillId="3" borderId="3" xfId="1" applyFont="1" applyFill="1" applyBorder="1" applyAlignment="1" applyProtection="1">
      <alignment horizontal="center" vertical="center" wrapText="1"/>
      <protection locked="0"/>
    </xf>
    <xf numFmtId="0" fontId="21" fillId="3" borderId="4" xfId="1" applyFont="1" applyFill="1" applyBorder="1" applyAlignment="1" applyProtection="1">
      <alignment horizontal="center" vertical="center" wrapText="1"/>
      <protection locked="0"/>
    </xf>
    <xf numFmtId="0" fontId="21" fillId="3" borderId="0" xfId="1" applyFont="1" applyFill="1" applyBorder="1" applyAlignment="1" applyProtection="1">
      <alignment horizontal="center" vertical="center" wrapText="1"/>
      <protection locked="0"/>
    </xf>
    <xf numFmtId="0" fontId="21" fillId="3" borderId="5" xfId="1" applyFont="1" applyFill="1" applyBorder="1" applyAlignment="1" applyProtection="1">
      <alignment horizontal="center" vertical="center" wrapText="1"/>
      <protection locked="0"/>
    </xf>
    <xf numFmtId="0" fontId="21" fillId="3" borderId="6" xfId="1" applyFont="1" applyFill="1" applyBorder="1" applyAlignment="1" applyProtection="1">
      <alignment horizontal="center" vertical="center" wrapText="1"/>
      <protection locked="0"/>
    </xf>
    <xf numFmtId="0" fontId="21" fillId="3" borderId="7" xfId="1" applyFont="1" applyFill="1" applyBorder="1" applyAlignment="1" applyProtection="1">
      <alignment horizontal="center" vertical="center" wrapText="1"/>
      <protection locked="0"/>
    </xf>
    <xf numFmtId="0" fontId="21" fillId="3" borderId="8" xfId="1" applyFont="1" applyFill="1" applyBorder="1" applyAlignment="1" applyProtection="1">
      <alignment horizontal="center" vertical="center" wrapText="1"/>
      <protection locked="0"/>
    </xf>
    <xf numFmtId="49" fontId="21" fillId="3" borderId="2" xfId="1" applyNumberFormat="1" applyFont="1" applyFill="1" applyBorder="1" applyAlignment="1" applyProtection="1">
      <alignment horizontal="center" vertical="center" wrapText="1"/>
      <protection locked="0"/>
    </xf>
    <xf numFmtId="49" fontId="21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21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21" fillId="3" borderId="4" xfId="1" applyNumberFormat="1" applyFont="1" applyFill="1" applyBorder="1" applyAlignment="1" applyProtection="1">
      <alignment horizontal="center" vertical="center" wrapText="1"/>
      <protection locked="0"/>
    </xf>
    <xf numFmtId="49" fontId="21" fillId="3" borderId="0" xfId="1" applyNumberFormat="1" applyFont="1" applyFill="1" applyBorder="1" applyAlignment="1" applyProtection="1">
      <alignment horizontal="center" vertical="center" wrapText="1"/>
      <protection locked="0"/>
    </xf>
    <xf numFmtId="49" fontId="21" fillId="3" borderId="5" xfId="1" applyNumberFormat="1" applyFont="1" applyFill="1" applyBorder="1" applyAlignment="1" applyProtection="1">
      <alignment horizontal="center" vertical="center" wrapText="1"/>
      <protection locked="0"/>
    </xf>
    <xf numFmtId="49" fontId="21" fillId="3" borderId="6" xfId="1" applyNumberFormat="1" applyFont="1" applyFill="1" applyBorder="1" applyAlignment="1" applyProtection="1">
      <alignment horizontal="center" vertical="center" wrapText="1"/>
      <protection locked="0"/>
    </xf>
    <xf numFmtId="49" fontId="21" fillId="3" borderId="7" xfId="1" applyNumberFormat="1" applyFont="1" applyFill="1" applyBorder="1" applyAlignment="1" applyProtection="1">
      <alignment horizontal="center" vertical="center" wrapText="1"/>
      <protection locked="0"/>
    </xf>
    <xf numFmtId="49" fontId="21" fillId="3" borderId="8" xfId="1" applyNumberFormat="1" applyFont="1" applyFill="1" applyBorder="1" applyAlignment="1" applyProtection="1">
      <alignment horizontal="center" vertical="center" wrapText="1"/>
      <protection locked="0"/>
    </xf>
    <xf numFmtId="14" fontId="21" fillId="3" borderId="2" xfId="1" applyNumberFormat="1" applyFont="1" applyFill="1" applyBorder="1" applyAlignment="1" applyProtection="1">
      <alignment horizontal="center" vertical="center" wrapText="1"/>
      <protection locked="0"/>
    </xf>
    <xf numFmtId="14" fontId="21" fillId="3" borderId="1" xfId="1" applyNumberFormat="1" applyFont="1" applyFill="1" applyBorder="1" applyAlignment="1" applyProtection="1">
      <alignment horizontal="center" vertical="center" wrapText="1"/>
      <protection locked="0"/>
    </xf>
    <xf numFmtId="14" fontId="21" fillId="3" borderId="3" xfId="1" applyNumberFormat="1" applyFont="1" applyFill="1" applyBorder="1" applyAlignment="1" applyProtection="1">
      <alignment horizontal="center" vertical="center" wrapText="1"/>
      <protection locked="0"/>
    </xf>
    <xf numFmtId="14" fontId="21" fillId="3" borderId="4" xfId="1" applyNumberFormat="1" applyFont="1" applyFill="1" applyBorder="1" applyAlignment="1" applyProtection="1">
      <alignment horizontal="center" vertical="center" wrapText="1"/>
      <protection locked="0"/>
    </xf>
    <xf numFmtId="14" fontId="21" fillId="3" borderId="0" xfId="1" applyNumberFormat="1" applyFont="1" applyFill="1" applyBorder="1" applyAlignment="1" applyProtection="1">
      <alignment horizontal="center" vertical="center" wrapText="1"/>
      <protection locked="0"/>
    </xf>
    <xf numFmtId="14" fontId="21" fillId="3" borderId="5" xfId="1" applyNumberFormat="1" applyFont="1" applyFill="1" applyBorder="1" applyAlignment="1" applyProtection="1">
      <alignment horizontal="center" vertical="center" wrapText="1"/>
      <protection locked="0"/>
    </xf>
    <xf numFmtId="14" fontId="21" fillId="3" borderId="6" xfId="1" applyNumberFormat="1" applyFont="1" applyFill="1" applyBorder="1" applyAlignment="1" applyProtection="1">
      <alignment horizontal="center" vertical="center" wrapText="1"/>
      <protection locked="0"/>
    </xf>
    <xf numFmtId="14" fontId="21" fillId="3" borderId="7" xfId="1" applyNumberFormat="1" applyFont="1" applyFill="1" applyBorder="1" applyAlignment="1" applyProtection="1">
      <alignment horizontal="center" vertical="center" wrapText="1"/>
      <protection locked="0"/>
    </xf>
    <xf numFmtId="14" fontId="21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vertical="center" wrapText="1"/>
      <protection locked="0"/>
    </xf>
    <xf numFmtId="0" fontId="4" fillId="3" borderId="1" xfId="1" applyFont="1" applyFill="1" applyBorder="1" applyAlignment="1" applyProtection="1">
      <alignment vertical="center" wrapText="1"/>
      <protection locked="0"/>
    </xf>
    <xf numFmtId="0" fontId="4" fillId="3" borderId="3" xfId="1" applyFont="1" applyFill="1" applyBorder="1" applyAlignment="1" applyProtection="1">
      <alignment vertical="center" wrapText="1"/>
      <protection locked="0"/>
    </xf>
    <xf numFmtId="0" fontId="4" fillId="3" borderId="4" xfId="1" applyFont="1" applyFill="1" applyBorder="1" applyAlignment="1" applyProtection="1">
      <alignment vertical="center" wrapText="1"/>
      <protection locked="0"/>
    </xf>
    <xf numFmtId="0" fontId="4" fillId="3" borderId="0" xfId="1" applyFont="1" applyFill="1" applyBorder="1" applyAlignment="1" applyProtection="1">
      <alignment vertical="center" wrapText="1"/>
      <protection locked="0"/>
    </xf>
    <xf numFmtId="0" fontId="4" fillId="3" borderId="5" xfId="1" applyFont="1" applyFill="1" applyBorder="1" applyAlignment="1" applyProtection="1">
      <alignment vertical="center" wrapText="1"/>
      <protection locked="0"/>
    </xf>
    <xf numFmtId="0" fontId="4" fillId="3" borderId="6" xfId="1" applyFont="1" applyFill="1" applyBorder="1" applyAlignment="1" applyProtection="1">
      <alignment vertical="center" wrapText="1"/>
      <protection locked="0"/>
    </xf>
    <xf numFmtId="0" fontId="4" fillId="3" borderId="7" xfId="1" applyFont="1" applyFill="1" applyBorder="1" applyAlignment="1" applyProtection="1">
      <alignment vertical="center" wrapText="1"/>
      <protection locked="0"/>
    </xf>
    <xf numFmtId="0" fontId="4" fillId="3" borderId="8" xfId="1" applyFont="1" applyFill="1" applyBorder="1" applyAlignment="1" applyProtection="1">
      <alignment vertical="center" wrapText="1"/>
      <protection locked="0"/>
    </xf>
    <xf numFmtId="166" fontId="9" fillId="3" borderId="2" xfId="1" applyNumberFormat="1" applyFont="1" applyFill="1" applyBorder="1" applyAlignment="1" applyProtection="1">
      <alignment horizontal="right" vertical="center" wrapText="1"/>
      <protection locked="0"/>
    </xf>
    <xf numFmtId="166" fontId="9" fillId="3" borderId="1" xfId="1" applyNumberFormat="1" applyFont="1" applyFill="1" applyBorder="1" applyAlignment="1" applyProtection="1">
      <alignment horizontal="right" vertical="center" wrapText="1"/>
      <protection locked="0"/>
    </xf>
    <xf numFmtId="166" fontId="9" fillId="3" borderId="3" xfId="1" applyNumberFormat="1" applyFont="1" applyFill="1" applyBorder="1" applyAlignment="1" applyProtection="1">
      <alignment horizontal="right" vertical="center" wrapText="1"/>
      <protection locked="0"/>
    </xf>
    <xf numFmtId="166" fontId="9" fillId="3" borderId="4" xfId="1" applyNumberFormat="1" applyFont="1" applyFill="1" applyBorder="1" applyAlignment="1" applyProtection="1">
      <alignment horizontal="right" vertical="center" wrapText="1"/>
      <protection locked="0"/>
    </xf>
    <xf numFmtId="166" fontId="9" fillId="3" borderId="0" xfId="1" applyNumberFormat="1" applyFont="1" applyFill="1" applyBorder="1" applyAlignment="1" applyProtection="1">
      <alignment horizontal="right" vertical="center" wrapText="1"/>
      <protection locked="0"/>
    </xf>
    <xf numFmtId="166" fontId="9" fillId="3" borderId="5" xfId="1" applyNumberFormat="1" applyFont="1" applyFill="1" applyBorder="1" applyAlignment="1" applyProtection="1">
      <alignment horizontal="right" vertical="center" wrapText="1"/>
      <protection locked="0"/>
    </xf>
    <xf numFmtId="166" fontId="9" fillId="3" borderId="6" xfId="1" applyNumberFormat="1" applyFont="1" applyFill="1" applyBorder="1" applyAlignment="1" applyProtection="1">
      <alignment horizontal="right" vertical="center" wrapText="1"/>
      <protection locked="0"/>
    </xf>
    <xf numFmtId="166" fontId="9" fillId="3" borderId="7" xfId="1" applyNumberFormat="1" applyFont="1" applyFill="1" applyBorder="1" applyAlignment="1" applyProtection="1">
      <alignment horizontal="right" vertical="center" wrapText="1"/>
      <protection locked="0"/>
    </xf>
    <xf numFmtId="166" fontId="9" fillId="3" borderId="8" xfId="1" applyNumberFormat="1" applyFont="1" applyFill="1" applyBorder="1" applyAlignment="1" applyProtection="1">
      <alignment horizontal="right" vertical="center" wrapText="1"/>
      <protection locked="0"/>
    </xf>
    <xf numFmtId="0" fontId="24" fillId="6" borderId="14" xfId="1" applyFont="1" applyFill="1" applyBorder="1" applyAlignment="1" applyProtection="1">
      <alignment horizontal="center" vertical="center" wrapText="1"/>
      <protection hidden="1"/>
    </xf>
    <xf numFmtId="0" fontId="24" fillId="6" borderId="15" xfId="1" applyFont="1" applyFill="1" applyBorder="1" applyAlignment="1" applyProtection="1">
      <alignment horizontal="center" vertical="center" wrapText="1"/>
      <protection hidden="1"/>
    </xf>
    <xf numFmtId="0" fontId="24" fillId="6" borderId="16" xfId="1" applyFont="1" applyFill="1" applyBorder="1" applyAlignment="1" applyProtection="1">
      <alignment horizontal="center" vertical="center" wrapText="1"/>
      <protection hidden="1"/>
    </xf>
    <xf numFmtId="0" fontId="24" fillId="6" borderId="18" xfId="1" applyFont="1" applyFill="1" applyBorder="1" applyAlignment="1" applyProtection="1">
      <alignment horizontal="center" vertical="center" wrapText="1"/>
      <protection hidden="1"/>
    </xf>
    <xf numFmtId="0" fontId="24" fillId="6" borderId="0" xfId="1" applyFont="1" applyFill="1" applyBorder="1" applyAlignment="1" applyProtection="1">
      <alignment horizontal="center" vertical="center" wrapText="1"/>
      <protection hidden="1"/>
    </xf>
    <xf numFmtId="0" fontId="24" fillId="6" borderId="19" xfId="1" applyFont="1" applyFill="1" applyBorder="1" applyAlignment="1" applyProtection="1">
      <alignment horizontal="center" vertical="center" wrapText="1"/>
      <protection hidden="1"/>
    </xf>
    <xf numFmtId="0" fontId="24" fillId="6" borderId="21" xfId="1" applyFont="1" applyFill="1" applyBorder="1" applyAlignment="1" applyProtection="1">
      <alignment horizontal="center" vertical="center" wrapText="1"/>
      <protection hidden="1"/>
    </xf>
    <xf numFmtId="0" fontId="24" fillId="6" borderId="22" xfId="1" applyFont="1" applyFill="1" applyBorder="1" applyAlignment="1" applyProtection="1">
      <alignment horizontal="center" vertical="center" wrapText="1"/>
      <protection hidden="1"/>
    </xf>
    <xf numFmtId="0" fontId="24" fillId="6" borderId="23" xfId="1" applyFont="1" applyFill="1" applyBorder="1" applyAlignment="1" applyProtection="1">
      <alignment horizontal="center" vertical="center" wrapText="1"/>
      <protection hidden="1"/>
    </xf>
    <xf numFmtId="0" fontId="23" fillId="5" borderId="14" xfId="1" applyFont="1" applyFill="1" applyBorder="1" applyAlignment="1" applyProtection="1">
      <alignment horizontal="center" vertical="center" wrapText="1"/>
      <protection hidden="1"/>
    </xf>
    <xf numFmtId="0" fontId="23" fillId="5" borderId="15" xfId="1" applyFont="1" applyFill="1" applyBorder="1" applyAlignment="1" applyProtection="1">
      <alignment horizontal="center" vertical="center" wrapText="1"/>
      <protection hidden="1"/>
    </xf>
    <xf numFmtId="0" fontId="23" fillId="5" borderId="16" xfId="1" applyFont="1" applyFill="1" applyBorder="1" applyAlignment="1" applyProtection="1">
      <alignment horizontal="center" vertical="center" wrapText="1"/>
      <protection hidden="1"/>
    </xf>
    <xf numFmtId="0" fontId="23" fillId="5" borderId="18" xfId="1" applyFont="1" applyFill="1" applyBorder="1" applyAlignment="1" applyProtection="1">
      <alignment horizontal="center" vertical="center" wrapText="1"/>
      <protection hidden="1"/>
    </xf>
    <xf numFmtId="0" fontId="23" fillId="5" borderId="0" xfId="1" applyFont="1" applyFill="1" applyBorder="1" applyAlignment="1" applyProtection="1">
      <alignment horizontal="center" vertical="center" wrapText="1"/>
      <protection hidden="1"/>
    </xf>
    <xf numFmtId="0" fontId="23" fillId="5" borderId="19" xfId="1" applyFont="1" applyFill="1" applyBorder="1" applyAlignment="1" applyProtection="1">
      <alignment horizontal="center" vertical="center" wrapText="1"/>
      <protection hidden="1"/>
    </xf>
    <xf numFmtId="0" fontId="23" fillId="5" borderId="21" xfId="1" applyFont="1" applyFill="1" applyBorder="1" applyAlignment="1" applyProtection="1">
      <alignment horizontal="center" vertical="center" wrapText="1"/>
      <protection hidden="1"/>
    </xf>
    <xf numFmtId="0" fontId="23" fillId="5" borderId="22" xfId="1" applyFont="1" applyFill="1" applyBorder="1" applyAlignment="1" applyProtection="1">
      <alignment horizontal="center" vertical="center" wrapText="1"/>
      <protection hidden="1"/>
    </xf>
    <xf numFmtId="0" fontId="23" fillId="5" borderId="23" xfId="1" applyFont="1" applyFill="1" applyBorder="1" applyAlignment="1" applyProtection="1">
      <alignment horizontal="center" vertical="center" wrapText="1"/>
      <protection hidden="1"/>
    </xf>
    <xf numFmtId="0" fontId="22" fillId="4" borderId="14" xfId="1" applyFont="1" applyFill="1" applyBorder="1" applyAlignment="1" applyProtection="1">
      <alignment horizontal="center" vertical="center" wrapText="1"/>
      <protection hidden="1"/>
    </xf>
    <xf numFmtId="0" fontId="22" fillId="4" borderId="15" xfId="1" applyFont="1" applyFill="1" applyBorder="1" applyAlignment="1" applyProtection="1">
      <alignment horizontal="center" vertical="center" wrapText="1"/>
      <protection hidden="1"/>
    </xf>
    <xf numFmtId="0" fontId="22" fillId="4" borderId="16" xfId="1" applyFont="1" applyFill="1" applyBorder="1" applyAlignment="1" applyProtection="1">
      <alignment horizontal="center" vertical="center" wrapText="1"/>
      <protection hidden="1"/>
    </xf>
    <xf numFmtId="0" fontId="22" fillId="4" borderId="18" xfId="1" applyFont="1" applyFill="1" applyBorder="1" applyAlignment="1" applyProtection="1">
      <alignment horizontal="center" vertical="center" wrapText="1"/>
      <protection hidden="1"/>
    </xf>
    <xf numFmtId="0" fontId="22" fillId="4" borderId="0" xfId="1" applyFont="1" applyFill="1" applyBorder="1" applyAlignment="1" applyProtection="1">
      <alignment horizontal="center" vertical="center" wrapText="1"/>
      <protection hidden="1"/>
    </xf>
    <xf numFmtId="0" fontId="22" fillId="4" borderId="19" xfId="1" applyFont="1" applyFill="1" applyBorder="1" applyAlignment="1" applyProtection="1">
      <alignment horizontal="center" vertical="center" wrapText="1"/>
      <protection hidden="1"/>
    </xf>
    <xf numFmtId="0" fontId="22" fillId="4" borderId="21" xfId="1" applyFont="1" applyFill="1" applyBorder="1" applyAlignment="1" applyProtection="1">
      <alignment horizontal="center" vertical="center" wrapText="1"/>
      <protection hidden="1"/>
    </xf>
    <xf numFmtId="0" fontId="22" fillId="4" borderId="22" xfId="1" applyFont="1" applyFill="1" applyBorder="1" applyAlignment="1" applyProtection="1">
      <alignment horizontal="center" vertical="center" wrapText="1"/>
      <protection hidden="1"/>
    </xf>
    <xf numFmtId="0" fontId="22" fillId="4" borderId="23" xfId="1" applyFont="1" applyFill="1" applyBorder="1" applyAlignment="1" applyProtection="1">
      <alignment horizontal="center" vertical="center" wrapText="1"/>
      <protection hidden="1"/>
    </xf>
    <xf numFmtId="0" fontId="8" fillId="3" borderId="2" xfId="1" applyFont="1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center"/>
      <protection locked="0"/>
    </xf>
    <xf numFmtId="0" fontId="8" fillId="3" borderId="3" xfId="1" applyFont="1" applyFill="1" applyBorder="1" applyAlignment="1" applyProtection="1">
      <alignment horizontal="center" vertical="center"/>
      <protection locked="0"/>
    </xf>
    <xf numFmtId="0" fontId="8" fillId="3" borderId="6" xfId="1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hidden="1"/>
    </xf>
    <xf numFmtId="0" fontId="9" fillId="2" borderId="10" xfId="1" applyFont="1" applyFill="1" applyBorder="1" applyAlignment="1" applyProtection="1">
      <alignment horizontal="center" vertical="center" wrapText="1"/>
      <protection hidden="1"/>
    </xf>
    <xf numFmtId="0" fontId="9" fillId="2" borderId="11" xfId="1" applyFont="1" applyFill="1" applyBorder="1" applyAlignment="1" applyProtection="1">
      <alignment horizontal="center" vertical="center" wrapText="1"/>
      <protection hidden="1"/>
    </xf>
    <xf numFmtId="0" fontId="11" fillId="2" borderId="2" xfId="1" applyFont="1" applyFill="1" applyBorder="1" applyAlignment="1" applyProtection="1">
      <alignment vertical="center"/>
      <protection hidden="1"/>
    </xf>
    <xf numFmtId="0" fontId="11" fillId="2" borderId="1" xfId="1" applyFont="1" applyFill="1" applyBorder="1" applyAlignment="1" applyProtection="1">
      <alignment vertical="center"/>
      <protection hidden="1"/>
    </xf>
    <xf numFmtId="0" fontId="11" fillId="2" borderId="3" xfId="1" applyFont="1" applyFill="1" applyBorder="1" applyAlignment="1" applyProtection="1">
      <alignment vertical="center"/>
      <protection hidden="1"/>
    </xf>
    <xf numFmtId="0" fontId="11" fillId="2" borderId="6" xfId="1" applyFont="1" applyFill="1" applyBorder="1" applyAlignment="1" applyProtection="1">
      <alignment vertical="center"/>
      <protection hidden="1"/>
    </xf>
    <xf numFmtId="0" fontId="11" fillId="2" borderId="7" xfId="1" applyFont="1" applyFill="1" applyBorder="1" applyAlignment="1" applyProtection="1">
      <alignment vertical="center"/>
      <protection hidden="1"/>
    </xf>
    <xf numFmtId="0" fontId="11" fillId="2" borderId="8" xfId="1" applyFont="1" applyFill="1" applyBorder="1" applyAlignment="1" applyProtection="1">
      <alignment vertical="center"/>
      <protection hidden="1"/>
    </xf>
    <xf numFmtId="0" fontId="17" fillId="2" borderId="2" xfId="1" applyFont="1" applyFill="1" applyBorder="1" applyAlignment="1" applyProtection="1">
      <alignment horizontal="left" vertical="center"/>
      <protection hidden="1"/>
    </xf>
    <xf numFmtId="0" fontId="17" fillId="2" borderId="1" xfId="1" applyFont="1" applyFill="1" applyBorder="1" applyAlignment="1" applyProtection="1">
      <alignment horizontal="left" vertical="center"/>
      <protection hidden="1"/>
    </xf>
    <xf numFmtId="0" fontId="17" fillId="2" borderId="3" xfId="1" applyFont="1" applyFill="1" applyBorder="1" applyAlignment="1" applyProtection="1">
      <alignment horizontal="left" vertical="center"/>
      <protection hidden="1"/>
    </xf>
    <xf numFmtId="0" fontId="17" fillId="2" borderId="6" xfId="1" applyFont="1" applyFill="1" applyBorder="1" applyAlignment="1" applyProtection="1">
      <alignment horizontal="left" vertical="center"/>
      <protection hidden="1"/>
    </xf>
    <xf numFmtId="0" fontId="17" fillId="2" borderId="7" xfId="1" applyFont="1" applyFill="1" applyBorder="1" applyAlignment="1" applyProtection="1">
      <alignment horizontal="left" vertical="center"/>
      <protection hidden="1"/>
    </xf>
    <xf numFmtId="0" fontId="17" fillId="2" borderId="8" xfId="1" applyFont="1" applyFill="1" applyBorder="1" applyAlignment="1" applyProtection="1">
      <alignment horizontal="left" vertical="center"/>
      <protection hidden="1"/>
    </xf>
    <xf numFmtId="0" fontId="18" fillId="2" borderId="2" xfId="1" applyFont="1" applyFill="1" applyBorder="1" applyAlignment="1" applyProtection="1">
      <alignment vertical="center"/>
      <protection hidden="1"/>
    </xf>
    <xf numFmtId="0" fontId="18" fillId="2" borderId="1" xfId="1" applyFont="1" applyFill="1" applyBorder="1" applyAlignment="1" applyProtection="1">
      <alignment vertical="center"/>
      <protection hidden="1"/>
    </xf>
    <xf numFmtId="0" fontId="18" fillId="2" borderId="3" xfId="1" applyFont="1" applyFill="1" applyBorder="1" applyAlignment="1" applyProtection="1">
      <alignment vertical="center"/>
      <protection hidden="1"/>
    </xf>
    <xf numFmtId="0" fontId="18" fillId="2" borderId="6" xfId="1" applyFont="1" applyFill="1" applyBorder="1" applyAlignment="1" applyProtection="1">
      <alignment vertical="center"/>
      <protection hidden="1"/>
    </xf>
    <xf numFmtId="0" fontId="18" fillId="2" borderId="7" xfId="1" applyFont="1" applyFill="1" applyBorder="1" applyAlignment="1" applyProtection="1">
      <alignment vertical="center"/>
      <protection hidden="1"/>
    </xf>
    <xf numFmtId="0" fontId="18" fillId="2" borderId="8" xfId="1" applyFont="1" applyFill="1" applyBorder="1" applyAlignment="1" applyProtection="1">
      <alignment vertical="center"/>
      <protection hidden="1"/>
    </xf>
    <xf numFmtId="164" fontId="19" fillId="2" borderId="12" xfId="1" applyNumberFormat="1" applyFont="1" applyFill="1" applyBorder="1" applyAlignment="1" applyProtection="1">
      <alignment horizontal="left" vertical="center" shrinkToFit="1"/>
      <protection locked="0"/>
    </xf>
    <xf numFmtId="0" fontId="20" fillId="2" borderId="12" xfId="1" applyFont="1" applyFill="1" applyBorder="1" applyAlignment="1" applyProtection="1">
      <alignment horizontal="center" vertical="center"/>
      <protection hidden="1"/>
    </xf>
    <xf numFmtId="164" fontId="19" fillId="2" borderId="1" xfId="1" applyNumberFormat="1" applyFont="1" applyFill="1" applyBorder="1" applyAlignment="1" applyProtection="1">
      <alignment vertical="center" shrinkToFit="1"/>
      <protection locked="0"/>
    </xf>
    <xf numFmtId="164" fontId="19" fillId="2" borderId="3" xfId="1" applyNumberFormat="1" applyFont="1" applyFill="1" applyBorder="1" applyAlignment="1" applyProtection="1">
      <alignment vertical="center" shrinkToFit="1"/>
      <protection locked="0"/>
    </xf>
    <xf numFmtId="164" fontId="19" fillId="2" borderId="7" xfId="1" applyNumberFormat="1" applyFont="1" applyFill="1" applyBorder="1" applyAlignment="1" applyProtection="1">
      <alignment vertical="center" shrinkToFit="1"/>
      <protection locked="0"/>
    </xf>
    <xf numFmtId="164" fontId="19" fillId="2" borderId="8" xfId="1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1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  <protection hidden="1"/>
    </xf>
    <xf numFmtId="0" fontId="10" fillId="2" borderId="7" xfId="1" applyFont="1" applyFill="1" applyBorder="1" applyAlignment="1" applyProtection="1">
      <alignment horizontal="center" vertical="center" wrapText="1"/>
      <protection hidden="1"/>
    </xf>
    <xf numFmtId="0" fontId="10" fillId="2" borderId="8" xfId="1" applyFont="1" applyFill="1" applyBorder="1" applyAlignment="1" applyProtection="1">
      <alignment horizontal="center" vertical="center" wrapText="1"/>
      <protection hidden="1"/>
    </xf>
    <xf numFmtId="0" fontId="11" fillId="2" borderId="9" xfId="1" applyFont="1" applyFill="1" applyBorder="1" applyAlignment="1" applyProtection="1">
      <alignment vertical="center"/>
      <protection hidden="1"/>
    </xf>
    <xf numFmtId="0" fontId="11" fillId="2" borderId="10" xfId="1" applyFont="1" applyFill="1" applyBorder="1" applyAlignment="1" applyProtection="1">
      <alignment vertical="center"/>
      <protection hidden="1"/>
    </xf>
    <xf numFmtId="164" fontId="13" fillId="0" borderId="10" xfId="1" applyNumberFormat="1" applyFont="1" applyFill="1" applyBorder="1" applyAlignment="1" applyProtection="1">
      <alignment horizontal="center" vertical="center" shrinkToFit="1"/>
      <protection hidden="1"/>
    </xf>
    <xf numFmtId="164" fontId="13" fillId="0" borderId="11" xfId="1" applyNumberFormat="1" applyFont="1" applyFill="1" applyBorder="1" applyAlignment="1" applyProtection="1">
      <alignment horizontal="center" vertical="center" shrinkToFit="1"/>
      <protection hidden="1"/>
    </xf>
    <xf numFmtId="0" fontId="11" fillId="2" borderId="10" xfId="1" applyFont="1" applyFill="1" applyBorder="1" applyAlignment="1" applyProtection="1">
      <alignment horizontal="center" vertical="center"/>
      <protection hidden="1"/>
    </xf>
    <xf numFmtId="165" fontId="13" fillId="0" borderId="10" xfId="1" applyNumberFormat="1" applyFont="1" applyFill="1" applyBorder="1" applyAlignment="1" applyProtection="1">
      <alignment horizontal="center" vertical="center" shrinkToFit="1"/>
      <protection hidden="1"/>
    </xf>
    <xf numFmtId="165" fontId="13" fillId="0" borderId="11" xfId="1" applyNumberFormat="1" applyFont="1" applyFill="1" applyBorder="1" applyAlignment="1" applyProtection="1">
      <alignment horizontal="center" vertical="center" shrinkToFit="1"/>
      <protection hidden="1"/>
    </xf>
    <xf numFmtId="0" fontId="11" fillId="2" borderId="9" xfId="1" applyFont="1" applyFill="1" applyBorder="1" applyAlignment="1" applyProtection="1">
      <alignment horizontal="center" vertical="center"/>
      <protection hidden="1"/>
    </xf>
    <xf numFmtId="0" fontId="14" fillId="2" borderId="10" xfId="1" applyFont="1" applyFill="1" applyBorder="1" applyAlignment="1" applyProtection="1">
      <alignment vertical="center"/>
      <protection hidden="1"/>
    </xf>
    <xf numFmtId="0" fontId="14" fillId="2" borderId="11" xfId="1" applyFont="1" applyFill="1" applyBorder="1" applyAlignment="1" applyProtection="1">
      <alignment vertical="center"/>
      <protection hidden="1"/>
    </xf>
  </cellXfs>
  <cellStyles count="3">
    <cellStyle name="Normal" xfId="0" builtinId="0"/>
    <cellStyle name="Normal 2" xfId="2"/>
    <cellStyle name="Normal_MASRAF  FİŞİ" xfId="1"/>
  </cellStyles>
  <dxfs count="763"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0" tint="-0.499984740745262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6" tint="0.59996337778862885"/>
      </font>
    </dxf>
    <dxf>
      <font>
        <condense val="0"/>
        <extend val="0"/>
        <color indexed="9"/>
      </font>
    </dxf>
    <dxf>
      <font>
        <color theme="0" tint="-0.499984740745262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 tint="-0.499984740745262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68455</xdr:colOff>
      <xdr:row>2</xdr:row>
      <xdr:rowOff>3873</xdr:rowOff>
    </xdr:from>
    <xdr:to>
      <xdr:col>4</xdr:col>
      <xdr:colOff>151562</xdr:colOff>
      <xdr:row>3</xdr:row>
      <xdr:rowOff>278943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55" y="384873"/>
          <a:ext cx="654607" cy="57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g7\belgekg\Yaz&#305;&#351;ma\Yazsma\BMYEDEK\ISO9000\PLANLAMA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lite\Belgelerim\&#214;nemli%20Belgelerim\Kalite%20Performanslar&#305;\Performanslar\2004\M&#252;&#351;teri%20&#304;ade%20PP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mudur\C\Belgelerim\QS%209000\Sistem\Di&#287;er\EXCEL\ISO9000\ORGANIZ\ORG-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mudur\C\Belgelerim\QS%209000\Sistem\Di&#287;er\T.OFFICE\Excel\ISO900~1\FIRMALAR\AL-FER\yen&#305;prosedurler\EXCEL\ARS&#304;V\FORMLAR\F2-6-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mudur\C\Belgelerim\QS%209000\Sistem\Di&#287;er\T.OFFICE\Excel\ISO900~1\FIRMALAR\CELIK-EL\ANA_MENU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lite\c\EXCEL\ANA_MENU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mudur\C\Belgelerim\QS%209000\Sistem\Di&#287;er\T.OFFICE\Excel\ISO900~1\FIRMALAR\CELIK-EL\Performans\TALASLI\12_HAFT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mudur\C\Belgelerim\QS%209000\Sistem\Di&#287;er\EXCEL\9000\URUNLER\0201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lite\c\Excel_Start\Sistem\Urunler\86VB%20V278A82%20A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mudur\C\Belgelerim\QS%209000\Sistem\Di&#287;er\MSOffice\Excel\SISTEM\URUNLER\92VB%20V281A06%20A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SIRKET\DOV\ORG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lite\c\EXCEL\Performans\TALASLI\12_HAFT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las01.tudev.local\ISO_9001\Formlar\Masraf%20Beyan%20Form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9000\c\EXCEL\9000\ISAKISPL\GEN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YC15V107K20C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9000\PROSES\PRARDE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mudur\C\Belgelerim\QS%209000\Sistem\Di&#287;er\EXCEL\ARS&#304;V\FORMLAR\F2-6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mudur\C\Belgelerim\QS%209000\Sistem\Di&#287;er\EXCEL\ISO9000\OR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g\belgelerim\KltYdk\belgeler2\ipk\XRBA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mudur\C\Belgelerim\M&#220;&#350;TER&#304;%20S&#304;PAR&#304;&#350;LER&#304;\01%20Ocak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ALOG ETIKETLERI"/>
      <sheetName val="KATALOG LISTELERI"/>
      <sheetName val="IHRACAT DOSYA LISTELERI"/>
    </sheetNames>
    <sheetDataSet>
      <sheetData sheetId="0" refreshError="1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ppm"/>
      <sheetName val="2003 Grafik"/>
      <sheetName val="2004 PPM"/>
      <sheetName val="2004 SON"/>
      <sheetName val="2004 Grafik"/>
    </sheetNames>
    <sheetDataSet>
      <sheetData sheetId="0">
        <row r="7">
          <cell r="B7" t="e">
            <v>#REF!</v>
          </cell>
          <cell r="D7" t="str">
            <v>MAH18</v>
          </cell>
          <cell r="E7" t="str">
            <v>600 04 18</v>
          </cell>
          <cell r="G7" t="str">
            <v xml:space="preserve"> Sırt Çerçeve</v>
          </cell>
          <cell r="H7" t="str">
            <v>SEVK</v>
          </cell>
          <cell r="I7" t="e">
            <v>#REF!</v>
          </cell>
        </row>
        <row r="8">
          <cell r="H8" t="str">
            <v>İADE</v>
          </cell>
        </row>
        <row r="9">
          <cell r="B9" t="e">
            <v>#REF!</v>
          </cell>
          <cell r="D9" t="str">
            <v>MAH24</v>
          </cell>
          <cell r="E9" t="str">
            <v>600 04 24</v>
          </cell>
          <cell r="G9" t="str">
            <v xml:space="preserve"> Kafalık Demiri</v>
          </cell>
          <cell r="H9" t="str">
            <v>SEVK</v>
          </cell>
          <cell r="I9" t="e">
            <v>#REF!</v>
          </cell>
        </row>
        <row r="10">
          <cell r="H10" t="str">
            <v>İADE</v>
          </cell>
        </row>
        <row r="11">
          <cell r="B11" t="e">
            <v>#REF!</v>
          </cell>
          <cell r="D11" t="str">
            <v>MAH29</v>
          </cell>
          <cell r="E11" t="str">
            <v>600 04 29</v>
          </cell>
          <cell r="G11" t="str">
            <v xml:space="preserve"> Şoför Sırt</v>
          </cell>
          <cell r="H11" t="str">
            <v>SEVK</v>
          </cell>
          <cell r="I11" t="e">
            <v>#REF!</v>
          </cell>
        </row>
        <row r="12">
          <cell r="H12" t="str">
            <v>İADE</v>
          </cell>
        </row>
        <row r="13">
          <cell r="B13" t="e">
            <v>#REF!</v>
          </cell>
          <cell r="D13" t="str">
            <v>MAH30</v>
          </cell>
          <cell r="E13" t="str">
            <v>600 04 30</v>
          </cell>
          <cell r="G13" t="str">
            <v xml:space="preserve"> Şoför Ayak</v>
          </cell>
          <cell r="H13" t="str">
            <v>SEVK</v>
          </cell>
          <cell r="I13" t="e">
            <v>#REF!</v>
          </cell>
        </row>
        <row r="14">
          <cell r="H14" t="str">
            <v>İADE</v>
          </cell>
        </row>
        <row r="15">
          <cell r="B15" t="e">
            <v>#REF!</v>
          </cell>
          <cell r="D15" t="str">
            <v>MAH31</v>
          </cell>
          <cell r="E15" t="str">
            <v>600 04 31</v>
          </cell>
          <cell r="G15" t="str">
            <v xml:space="preserve"> 10W Asistan Sırt</v>
          </cell>
          <cell r="H15" t="str">
            <v>SEVK</v>
          </cell>
          <cell r="I15" t="e">
            <v>#REF!</v>
          </cell>
        </row>
        <row r="16">
          <cell r="H16" t="str">
            <v>İADE</v>
          </cell>
        </row>
        <row r="17">
          <cell r="B17" t="e">
            <v>#REF!</v>
          </cell>
          <cell r="D17" t="str">
            <v>MAH32</v>
          </cell>
          <cell r="E17" t="str">
            <v>600 04 32</v>
          </cell>
          <cell r="G17" t="str">
            <v xml:space="preserve"> Asistan Oturak</v>
          </cell>
          <cell r="H17" t="str">
            <v>SEVK</v>
          </cell>
          <cell r="I17" t="e">
            <v>#REF!</v>
          </cell>
        </row>
        <row r="18">
          <cell r="H18" t="str">
            <v>İADE</v>
          </cell>
        </row>
        <row r="19">
          <cell r="B19" t="e">
            <v>#REF!</v>
          </cell>
          <cell r="D19" t="str">
            <v>MAH33</v>
          </cell>
          <cell r="E19" t="str">
            <v>600 04 33</v>
          </cell>
          <cell r="G19" t="str">
            <v xml:space="preserve"> Asistan Ayak</v>
          </cell>
          <cell r="H19" t="str">
            <v>SEVK</v>
          </cell>
          <cell r="I19" t="e">
            <v>#REF!</v>
          </cell>
        </row>
        <row r="20">
          <cell r="H20" t="str">
            <v>İADE</v>
          </cell>
        </row>
        <row r="21">
          <cell r="B21" t="e">
            <v>#REF!</v>
          </cell>
          <cell r="D21" t="str">
            <v>MAH34</v>
          </cell>
          <cell r="E21" t="str">
            <v>600 04 34</v>
          </cell>
          <cell r="F21" t="str">
            <v>23330 - A1621</v>
          </cell>
          <cell r="G21" t="str">
            <v xml:space="preserve"> 6V 2. Koltuk Sırt</v>
          </cell>
          <cell r="H21" t="str">
            <v>SEVK</v>
          </cell>
          <cell r="I21" t="e">
            <v>#REF!</v>
          </cell>
        </row>
        <row r="22">
          <cell r="H22" t="str">
            <v>İADE</v>
          </cell>
        </row>
        <row r="23">
          <cell r="B23" t="e">
            <v>#REF!</v>
          </cell>
          <cell r="D23" t="str">
            <v>MAH35</v>
          </cell>
          <cell r="E23" t="str">
            <v>600 04 35</v>
          </cell>
          <cell r="F23" t="str">
            <v>22300 - A1624</v>
          </cell>
          <cell r="G23" t="str">
            <v xml:space="preserve"> 6V 2. Koltuk Oturak</v>
          </cell>
          <cell r="H23" t="str">
            <v>SEVK</v>
          </cell>
          <cell r="I23" t="e">
            <v>#REF!</v>
          </cell>
        </row>
        <row r="24">
          <cell r="H24" t="str">
            <v>İADE</v>
          </cell>
        </row>
        <row r="25">
          <cell r="B25" t="e">
            <v>#REF!</v>
          </cell>
          <cell r="D25" t="str">
            <v>MAH36</v>
          </cell>
          <cell r="E25" t="str">
            <v>600 04 36</v>
          </cell>
          <cell r="F25" t="str">
            <v>24000 - A1623</v>
          </cell>
          <cell r="G25" t="str">
            <v xml:space="preserve"> 6V 2. Koltuk Ayak</v>
          </cell>
          <cell r="H25" t="str">
            <v>SEVK</v>
          </cell>
          <cell r="I25" t="e">
            <v>#REF!</v>
          </cell>
        </row>
        <row r="26">
          <cell r="H26" t="str">
            <v>İADE</v>
          </cell>
        </row>
        <row r="27">
          <cell r="B27" t="e">
            <v>#REF!</v>
          </cell>
          <cell r="D27" t="str">
            <v>MAH37</v>
          </cell>
          <cell r="E27" t="str">
            <v>600 04 37</v>
          </cell>
          <cell r="F27" t="str">
            <v>63300 - A1370</v>
          </cell>
          <cell r="G27" t="str">
            <v xml:space="preserve"> 3V, 6V Asistan Sırt</v>
          </cell>
          <cell r="H27" t="str">
            <v>SEVK</v>
          </cell>
          <cell r="I27" t="e">
            <v>#REF!</v>
          </cell>
        </row>
        <row r="28">
          <cell r="H28" t="str">
            <v>İADE</v>
          </cell>
        </row>
        <row r="29">
          <cell r="B29" t="e">
            <v>#REF!</v>
          </cell>
          <cell r="D29" t="str">
            <v>MAH38</v>
          </cell>
          <cell r="E29" t="str">
            <v>600 04 38</v>
          </cell>
          <cell r="G29" t="str">
            <v xml:space="preserve"> 10V (5V) 2. Koltuk Sırt</v>
          </cell>
          <cell r="H29" t="str">
            <v>SEVK</v>
          </cell>
          <cell r="I29" t="e">
            <v>#REF!</v>
          </cell>
        </row>
        <row r="30">
          <cell r="H30" t="str">
            <v>İADE</v>
          </cell>
        </row>
        <row r="31">
          <cell r="B31" t="e">
            <v>#REF!</v>
          </cell>
          <cell r="D31" t="str">
            <v>MAH39</v>
          </cell>
          <cell r="E31" t="str">
            <v>600 04 39</v>
          </cell>
          <cell r="G31" t="str">
            <v xml:space="preserve"> 10V (5V) 2. Koltuk Oturak</v>
          </cell>
          <cell r="H31" t="str">
            <v>SEVK</v>
          </cell>
          <cell r="I31" t="e">
            <v>#REF!</v>
          </cell>
        </row>
        <row r="32">
          <cell r="H32" t="str">
            <v>İADE</v>
          </cell>
        </row>
        <row r="33">
          <cell r="B33" t="e">
            <v>#REF!</v>
          </cell>
          <cell r="D33" t="str">
            <v>MAH40</v>
          </cell>
          <cell r="E33" t="str">
            <v>600 04 40</v>
          </cell>
          <cell r="G33" t="str">
            <v xml:space="preserve"> 10V (5V) 2. Koltuk Ayak</v>
          </cell>
          <cell r="H33" t="str">
            <v>SEVK</v>
          </cell>
          <cell r="I33" t="e">
            <v>#REF!</v>
          </cell>
        </row>
        <row r="34">
          <cell r="H34" t="str">
            <v>İADE</v>
          </cell>
        </row>
        <row r="35">
          <cell r="B35" t="e">
            <v>#REF!</v>
          </cell>
          <cell r="D35" t="str">
            <v>MAH41</v>
          </cell>
          <cell r="E35" t="str">
            <v>600 04 41</v>
          </cell>
          <cell r="G35" t="str">
            <v xml:space="preserve"> 10V 4. Koltuk Sırt</v>
          </cell>
          <cell r="H35" t="str">
            <v>SEVK</v>
          </cell>
          <cell r="I35" t="e">
            <v>#REF!</v>
          </cell>
        </row>
        <row r="36">
          <cell r="H36" t="str">
            <v>İADE</v>
          </cell>
        </row>
        <row r="37">
          <cell r="B37" t="e">
            <v>#REF!</v>
          </cell>
          <cell r="D37" t="str">
            <v>MAH42</v>
          </cell>
          <cell r="E37" t="str">
            <v>600 04 42</v>
          </cell>
          <cell r="G37" t="str">
            <v xml:space="preserve"> 10V 4. Koltuk Oturak</v>
          </cell>
          <cell r="H37" t="str">
            <v>SEVK</v>
          </cell>
          <cell r="I37" t="e">
            <v>#REF!</v>
          </cell>
        </row>
        <row r="38">
          <cell r="H38" t="str">
            <v>İADE</v>
          </cell>
        </row>
        <row r="39">
          <cell r="B39" t="e">
            <v>#REF!</v>
          </cell>
          <cell r="D39" t="str">
            <v>MAH43</v>
          </cell>
          <cell r="E39" t="str">
            <v>600 04 43</v>
          </cell>
          <cell r="G39" t="str">
            <v>7Van Asistan Ayak</v>
          </cell>
          <cell r="H39" t="str">
            <v>SEVK</v>
          </cell>
          <cell r="I39" t="e">
            <v>#REF!</v>
          </cell>
        </row>
        <row r="40">
          <cell r="H40" t="str">
            <v>İADE</v>
          </cell>
        </row>
        <row r="41">
          <cell r="B41" t="e">
            <v>#REF!</v>
          </cell>
          <cell r="D41" t="str">
            <v>MAH44</v>
          </cell>
          <cell r="E41" t="str">
            <v>600 04 44</v>
          </cell>
          <cell r="G41" t="str">
            <v>Arka Sırt Küçük Çerçeve</v>
          </cell>
          <cell r="H41" t="str">
            <v>SEVK</v>
          </cell>
          <cell r="I41" t="e">
            <v>#REF!</v>
          </cell>
        </row>
        <row r="42">
          <cell r="H42" t="str">
            <v>İADE</v>
          </cell>
        </row>
        <row r="43">
          <cell r="B43" t="e">
            <v>#REF!</v>
          </cell>
          <cell r="D43" t="str">
            <v>MAH45</v>
          </cell>
          <cell r="E43" t="str">
            <v>600 04 45</v>
          </cell>
          <cell r="G43" t="str">
            <v>Küçük Çerçeve Ara Boru</v>
          </cell>
          <cell r="H43" t="str">
            <v>SEVK</v>
          </cell>
          <cell r="I43" t="e">
            <v>#REF!</v>
          </cell>
        </row>
        <row r="44">
          <cell r="H44" t="str">
            <v>İADE</v>
          </cell>
        </row>
        <row r="45">
          <cell r="B45" t="e">
            <v>#REF!</v>
          </cell>
          <cell r="D45" t="str">
            <v>MAH46</v>
          </cell>
          <cell r="E45" t="str">
            <v>600 04 46</v>
          </cell>
          <cell r="G45" t="str">
            <v>Arka Sırt Büyük Çerçeve</v>
          </cell>
          <cell r="H45" t="str">
            <v>SEVK</v>
          </cell>
          <cell r="I45" t="e">
            <v>#REF!</v>
          </cell>
        </row>
        <row r="46">
          <cell r="H46" t="str">
            <v>İADE</v>
          </cell>
        </row>
        <row r="47">
          <cell r="B47" t="e">
            <v>#REF!</v>
          </cell>
          <cell r="D47" t="str">
            <v>MAH47</v>
          </cell>
          <cell r="E47" t="str">
            <v>600 04 47</v>
          </cell>
          <cell r="G47" t="str">
            <v>Büyük Çerçeve Ara Boru</v>
          </cell>
          <cell r="H47" t="str">
            <v>SEVK</v>
          </cell>
          <cell r="I47" t="e">
            <v>#REF!</v>
          </cell>
        </row>
        <row r="48">
          <cell r="H48" t="str">
            <v>İADE</v>
          </cell>
        </row>
        <row r="49">
          <cell r="B49" t="e">
            <v>#REF!</v>
          </cell>
          <cell r="D49" t="str">
            <v>MAH48</v>
          </cell>
          <cell r="E49" t="str">
            <v>600 04 48</v>
          </cell>
          <cell r="G49" t="str">
            <v>Büyük Orta Boru</v>
          </cell>
          <cell r="H49" t="str">
            <v>SEVK</v>
          </cell>
          <cell r="I49" t="e">
            <v>#REF!</v>
          </cell>
        </row>
        <row r="50">
          <cell r="H50" t="str">
            <v>İADE</v>
          </cell>
        </row>
        <row r="51">
          <cell r="B51" t="e">
            <v>#REF!</v>
          </cell>
          <cell r="D51" t="str">
            <v>MAH49</v>
          </cell>
          <cell r="E51" t="str">
            <v>600 04 49</v>
          </cell>
          <cell r="G51" t="str">
            <v>Küçük Orta Boru</v>
          </cell>
          <cell r="H51" t="str">
            <v>SEVK</v>
          </cell>
          <cell r="I51" t="e">
            <v>#REF!</v>
          </cell>
        </row>
        <row r="52">
          <cell r="H52" t="str">
            <v>İADE</v>
          </cell>
        </row>
        <row r="53">
          <cell r="B53" t="e">
            <v>#REF!</v>
          </cell>
          <cell r="D53" t="str">
            <v>MAH50</v>
          </cell>
          <cell r="E53" t="str">
            <v>600 04 50</v>
          </cell>
          <cell r="G53" t="str">
            <v>Arka Sırt Braketi</v>
          </cell>
          <cell r="H53" t="str">
            <v>SEVK</v>
          </cell>
          <cell r="I53" t="e">
            <v>#REF!</v>
          </cell>
        </row>
        <row r="54">
          <cell r="H54" t="str">
            <v>İADE</v>
          </cell>
        </row>
        <row r="55">
          <cell r="B55" t="e">
            <v>#REF!</v>
          </cell>
          <cell r="D55" t="str">
            <v>MAH51</v>
          </cell>
          <cell r="E55" t="str">
            <v>600 04 51</v>
          </cell>
          <cell r="G55" t="str">
            <v>Mekanizma Borusu</v>
          </cell>
          <cell r="H55" t="str">
            <v>SEVK</v>
          </cell>
          <cell r="I55" t="e">
            <v>#REF!</v>
          </cell>
        </row>
        <row r="56">
          <cell r="H56" t="str">
            <v>İADE</v>
          </cell>
        </row>
        <row r="57">
          <cell r="B57" t="e">
            <v>#REF!</v>
          </cell>
          <cell r="D57" t="str">
            <v>MAH52</v>
          </cell>
          <cell r="E57" t="str">
            <v>600 04 52</v>
          </cell>
          <cell r="G57" t="str">
            <v>3V, 6V Export Şöför Sırt</v>
          </cell>
          <cell r="H57" t="str">
            <v>SEVK</v>
          </cell>
          <cell r="I57" t="e">
            <v>#REF!</v>
          </cell>
        </row>
        <row r="58">
          <cell r="H58" t="str">
            <v>İADE</v>
          </cell>
        </row>
        <row r="59">
          <cell r="B59" t="e">
            <v>#REF!</v>
          </cell>
          <cell r="D59" t="str">
            <v>MAH53</v>
          </cell>
          <cell r="E59" t="str">
            <v>600 04 53</v>
          </cell>
          <cell r="G59" t="str">
            <v>7V Şöför Sırt</v>
          </cell>
          <cell r="H59" t="str">
            <v>SEVK</v>
          </cell>
          <cell r="I59" t="e">
            <v>#REF!</v>
          </cell>
        </row>
        <row r="60">
          <cell r="H60" t="str">
            <v>İADE</v>
          </cell>
        </row>
        <row r="61">
          <cell r="B61" t="e">
            <v>#REF!</v>
          </cell>
          <cell r="D61" t="str">
            <v>MAS01</v>
          </cell>
          <cell r="E61" t="str">
            <v>600 03 01</v>
          </cell>
          <cell r="G61" t="str">
            <v>Braket 2 Yönlü Fren Borusu</v>
          </cell>
          <cell r="H61" t="str">
            <v>SEVK</v>
          </cell>
          <cell r="I61" t="e">
            <v>#REF!</v>
          </cell>
        </row>
        <row r="62">
          <cell r="H62" t="str">
            <v>İADE</v>
          </cell>
        </row>
        <row r="63">
          <cell r="B63" t="e">
            <v>#REF!</v>
          </cell>
          <cell r="D63" t="str">
            <v>MAS02</v>
          </cell>
          <cell r="E63" t="str">
            <v>600 03 02</v>
          </cell>
          <cell r="G63" t="str">
            <v xml:space="preserve"> Sbt.Brkt Hd Depo Şase Tar. (Boyalı)</v>
          </cell>
          <cell r="H63" t="str">
            <v>SEVK</v>
          </cell>
          <cell r="I63" t="e">
            <v>#REF!</v>
          </cell>
        </row>
        <row r="64">
          <cell r="H64" t="str">
            <v>İADE</v>
          </cell>
        </row>
        <row r="65">
          <cell r="B65" t="e">
            <v>#REF!</v>
          </cell>
          <cell r="D65" t="str">
            <v>MAS03</v>
          </cell>
          <cell r="E65" t="str">
            <v>600 03 03</v>
          </cell>
          <cell r="G65" t="str">
            <v xml:space="preserve"> Braket Fren Vakum Hortumu (Borulu)</v>
          </cell>
          <cell r="H65" t="str">
            <v>SEVK</v>
          </cell>
          <cell r="I65" t="e">
            <v>#REF!</v>
          </cell>
        </row>
        <row r="66">
          <cell r="H66" t="str">
            <v>İADE</v>
          </cell>
        </row>
        <row r="67">
          <cell r="B67" t="e">
            <v>#REF!</v>
          </cell>
          <cell r="D67" t="str">
            <v>MAS04</v>
          </cell>
          <cell r="E67" t="str">
            <v>600 03 04</v>
          </cell>
          <cell r="G67" t="str">
            <v xml:space="preserve"> Taban Üst Kapağı</v>
          </cell>
          <cell r="H67" t="str">
            <v>SEVK</v>
          </cell>
          <cell r="I67" t="e">
            <v>#REF!</v>
          </cell>
        </row>
        <row r="68">
          <cell r="H68" t="str">
            <v>İADE</v>
          </cell>
        </row>
        <row r="69">
          <cell r="B69" t="e">
            <v>#REF!</v>
          </cell>
          <cell r="D69" t="str">
            <v>MAS05</v>
          </cell>
          <cell r="E69" t="str">
            <v>600 03 05</v>
          </cell>
          <cell r="G69" t="str">
            <v xml:space="preserve"> Npr. Ön Panel Orta Takv.</v>
          </cell>
          <cell r="H69" t="str">
            <v>SEVK</v>
          </cell>
          <cell r="I69" t="e">
            <v>#REF!</v>
          </cell>
        </row>
        <row r="70">
          <cell r="H70" t="str">
            <v>İADE</v>
          </cell>
        </row>
        <row r="71">
          <cell r="B71" t="e">
            <v>#REF!</v>
          </cell>
          <cell r="D71" t="str">
            <v>MAS06</v>
          </cell>
          <cell r="E71" t="str">
            <v>600 03 06</v>
          </cell>
          <cell r="G71" t="str">
            <v xml:space="preserve"> Silecek Braketi Sol</v>
          </cell>
          <cell r="H71" t="str">
            <v>SEVK</v>
          </cell>
          <cell r="I71" t="e">
            <v>#REF!</v>
          </cell>
        </row>
        <row r="72">
          <cell r="H72" t="str">
            <v>İADE</v>
          </cell>
        </row>
        <row r="73">
          <cell r="B73" t="e">
            <v>#REF!</v>
          </cell>
          <cell r="D73" t="str">
            <v>MAS07</v>
          </cell>
          <cell r="E73" t="str">
            <v>600 03 07</v>
          </cell>
          <cell r="G73" t="str">
            <v xml:space="preserve"> Silecek Braketi Sağ</v>
          </cell>
          <cell r="H73" t="str">
            <v>SEVK</v>
          </cell>
          <cell r="I73" t="e">
            <v>#REF!</v>
          </cell>
        </row>
        <row r="74">
          <cell r="H74" t="str">
            <v>İADE</v>
          </cell>
        </row>
        <row r="75">
          <cell r="B75" t="e">
            <v>#REF!</v>
          </cell>
          <cell r="D75" t="str">
            <v>MAS08</v>
          </cell>
          <cell r="E75" t="str">
            <v>600 03 08</v>
          </cell>
          <cell r="G75" t="str">
            <v xml:space="preserve"> Bağlama Braketi</v>
          </cell>
          <cell r="H75" t="str">
            <v>SEVK</v>
          </cell>
          <cell r="I75" t="e">
            <v>#REF!</v>
          </cell>
        </row>
        <row r="76">
          <cell r="H76" t="str">
            <v>İADE</v>
          </cell>
        </row>
        <row r="77">
          <cell r="B77" t="e">
            <v>#REF!</v>
          </cell>
          <cell r="D77" t="str">
            <v>MAS09</v>
          </cell>
          <cell r="E77" t="str">
            <v>600 03 09</v>
          </cell>
          <cell r="G77" t="str">
            <v xml:space="preserve"> Braket Motor Enst.</v>
          </cell>
          <cell r="H77" t="str">
            <v>SEVK</v>
          </cell>
          <cell r="I77" t="e">
            <v>#REF!</v>
          </cell>
        </row>
        <row r="78">
          <cell r="H78" t="str">
            <v>İADE</v>
          </cell>
        </row>
        <row r="79">
          <cell r="B79" t="e">
            <v>#REF!</v>
          </cell>
          <cell r="D79" t="str">
            <v>MAS10</v>
          </cell>
          <cell r="E79" t="str">
            <v>600 03 10</v>
          </cell>
          <cell r="G79" t="str">
            <v xml:space="preserve"> Braket Vites Teli</v>
          </cell>
          <cell r="H79" t="str">
            <v>SEVK</v>
          </cell>
          <cell r="I79" t="e">
            <v>#REF!</v>
          </cell>
        </row>
        <row r="80">
          <cell r="H80" t="str">
            <v>İADE</v>
          </cell>
        </row>
        <row r="81">
          <cell r="B81" t="e">
            <v>#REF!</v>
          </cell>
          <cell r="D81" t="str">
            <v>MAS11</v>
          </cell>
          <cell r="E81" t="str">
            <v>600 03 11</v>
          </cell>
          <cell r="G81" t="str">
            <v xml:space="preserve"> Braket Fren Vakum Hort.</v>
          </cell>
          <cell r="H81" t="str">
            <v>SEVK</v>
          </cell>
          <cell r="I81" t="e">
            <v>#REF!</v>
          </cell>
        </row>
        <row r="82">
          <cell r="H82" t="str">
            <v>İADE</v>
          </cell>
        </row>
        <row r="83">
          <cell r="B83" t="e">
            <v>#REF!</v>
          </cell>
          <cell r="D83" t="str">
            <v>MAS12</v>
          </cell>
          <cell r="E83" t="str">
            <v>600 03 12</v>
          </cell>
          <cell r="G83" t="str">
            <v xml:space="preserve"> Egzos Bağlantı Braketi (Ø10 Mm)</v>
          </cell>
          <cell r="H83" t="str">
            <v>SEVK</v>
          </cell>
          <cell r="I83" t="e">
            <v>#REF!</v>
          </cell>
        </row>
        <row r="84">
          <cell r="H84" t="str">
            <v>İADE</v>
          </cell>
        </row>
        <row r="85">
          <cell r="B85" t="e">
            <v>#REF!</v>
          </cell>
          <cell r="D85" t="str">
            <v>MAS13</v>
          </cell>
          <cell r="E85" t="str">
            <v>600 03 13</v>
          </cell>
          <cell r="G85" t="str">
            <v xml:space="preserve"> Vites Kontrol (Ø7Mm)</v>
          </cell>
          <cell r="H85" t="str">
            <v>SEVK</v>
          </cell>
          <cell r="I85" t="e">
            <v>#REF!</v>
          </cell>
        </row>
        <row r="86">
          <cell r="H86" t="str">
            <v>İADE</v>
          </cell>
        </row>
        <row r="87">
          <cell r="B87" t="e">
            <v>#REF!</v>
          </cell>
          <cell r="D87" t="str">
            <v>MAS14</v>
          </cell>
          <cell r="E87" t="str">
            <v>600 03 14</v>
          </cell>
          <cell r="G87" t="str">
            <v xml:space="preserve"> Braket (Uzun)</v>
          </cell>
          <cell r="H87" t="str">
            <v>SEVK</v>
          </cell>
          <cell r="I87" t="e">
            <v>#REF!</v>
          </cell>
        </row>
        <row r="88">
          <cell r="H88" t="str">
            <v>İADE</v>
          </cell>
        </row>
        <row r="89">
          <cell r="B89" t="e">
            <v>#REF!</v>
          </cell>
          <cell r="D89" t="str">
            <v>MAS15</v>
          </cell>
          <cell r="E89" t="str">
            <v>600 03 15</v>
          </cell>
          <cell r="G89" t="str">
            <v xml:space="preserve"> Braket (Uzun Conta)</v>
          </cell>
          <cell r="H89" t="str">
            <v>SEVK</v>
          </cell>
          <cell r="I89" t="e">
            <v>#REF!</v>
          </cell>
        </row>
        <row r="90">
          <cell r="H90" t="str">
            <v>İADE</v>
          </cell>
        </row>
        <row r="91">
          <cell r="B91" t="e">
            <v>#REF!</v>
          </cell>
          <cell r="D91" t="str">
            <v>MAS16</v>
          </cell>
          <cell r="E91" t="str">
            <v>600 03 16</v>
          </cell>
          <cell r="G91" t="str">
            <v xml:space="preserve"> Fren Vakum Hortumu Borusuz </v>
          </cell>
          <cell r="H91" t="str">
            <v>SEVK</v>
          </cell>
          <cell r="I91" t="e">
            <v>#REF!</v>
          </cell>
        </row>
        <row r="92">
          <cell r="H92" t="str">
            <v>İADE</v>
          </cell>
        </row>
        <row r="93">
          <cell r="B93" t="e">
            <v>#REF!</v>
          </cell>
          <cell r="D93" t="str">
            <v>MAS17</v>
          </cell>
          <cell r="E93" t="str">
            <v>600 03 17</v>
          </cell>
          <cell r="G93" t="str">
            <v xml:space="preserve"> Fren Deb.Yağ Borusu</v>
          </cell>
          <cell r="H93" t="str">
            <v>SEVK</v>
          </cell>
          <cell r="I93" t="e">
            <v>#REF!</v>
          </cell>
        </row>
        <row r="94">
          <cell r="H94" t="str">
            <v>İADE</v>
          </cell>
        </row>
        <row r="95">
          <cell r="B95" t="e">
            <v>#REF!</v>
          </cell>
          <cell r="D95" t="str">
            <v>MAS19</v>
          </cell>
          <cell r="E95" t="str">
            <v>600 03 19</v>
          </cell>
          <cell r="G95" t="str">
            <v xml:space="preserve"> Üst Çene </v>
          </cell>
          <cell r="H95" t="str">
            <v>SEVK</v>
          </cell>
          <cell r="I95" t="e">
            <v>#REF!</v>
          </cell>
        </row>
        <row r="96">
          <cell r="H96" t="str">
            <v>İADE</v>
          </cell>
        </row>
        <row r="97">
          <cell r="B97" t="e">
            <v>#REF!</v>
          </cell>
          <cell r="D97" t="str">
            <v>MAS20</v>
          </cell>
          <cell r="E97" t="str">
            <v>600 03 20</v>
          </cell>
          <cell r="G97" t="str">
            <v xml:space="preserve"> Bağlantı Plakası</v>
          </cell>
          <cell r="H97" t="str">
            <v>SEVK</v>
          </cell>
          <cell r="I97" t="e">
            <v>#REF!</v>
          </cell>
        </row>
        <row r="98">
          <cell r="H98" t="str">
            <v>İADE</v>
          </cell>
        </row>
        <row r="99">
          <cell r="B99" t="e">
            <v>#REF!</v>
          </cell>
          <cell r="D99" t="str">
            <v>MAS21</v>
          </cell>
          <cell r="E99" t="str">
            <v>600 03 21</v>
          </cell>
          <cell r="G99" t="str">
            <v xml:space="preserve"> Brkt.Komple Tab.Bağl.</v>
          </cell>
          <cell r="H99" t="str">
            <v>SEVK</v>
          </cell>
          <cell r="I99" t="e">
            <v>#REF!</v>
          </cell>
        </row>
        <row r="100">
          <cell r="H100" t="str">
            <v>İADE</v>
          </cell>
        </row>
        <row r="101">
          <cell r="B101" t="e">
            <v>#REF!</v>
          </cell>
          <cell r="D101" t="str">
            <v>MAS22</v>
          </cell>
          <cell r="E101" t="str">
            <v>600 03 22</v>
          </cell>
          <cell r="G101" t="str">
            <v xml:space="preserve"> Brkt. Toz Tutucu Bağl.</v>
          </cell>
          <cell r="H101" t="str">
            <v>SEVK</v>
          </cell>
          <cell r="I101" t="e">
            <v>#REF!</v>
          </cell>
        </row>
        <row r="102">
          <cell r="H102" t="str">
            <v>İADE</v>
          </cell>
        </row>
        <row r="103">
          <cell r="B103" t="e">
            <v>#REF!</v>
          </cell>
          <cell r="D103" t="str">
            <v>MAS23</v>
          </cell>
          <cell r="E103" t="str">
            <v>600 03 23</v>
          </cell>
          <cell r="G103" t="str">
            <v xml:space="preserve"> Brkt;B,C Pıpe</v>
          </cell>
          <cell r="H103" t="str">
            <v>SEVK</v>
          </cell>
          <cell r="I103" t="e">
            <v>#REF!</v>
          </cell>
        </row>
        <row r="104">
          <cell r="H104" t="str">
            <v>İADE</v>
          </cell>
        </row>
        <row r="105">
          <cell r="B105" t="e">
            <v>#REF!</v>
          </cell>
          <cell r="D105" t="str">
            <v>MER01</v>
          </cell>
          <cell r="E105" t="str">
            <v>600 14 01</v>
          </cell>
          <cell r="G105" t="str">
            <v xml:space="preserve"> Scd.Torpido Trav.Boru Sol</v>
          </cell>
          <cell r="H105" t="str">
            <v>SEVK</v>
          </cell>
          <cell r="I105" t="e">
            <v>#REF!</v>
          </cell>
        </row>
        <row r="106">
          <cell r="H106" t="str">
            <v>İADE</v>
          </cell>
        </row>
        <row r="107">
          <cell r="B107" t="e">
            <v>#REF!</v>
          </cell>
          <cell r="D107" t="str">
            <v>MER02</v>
          </cell>
          <cell r="E107" t="str">
            <v>600 14 02</v>
          </cell>
          <cell r="G107" t="str">
            <v xml:space="preserve"> Scd.Torpido Trav.Boru Sağ</v>
          </cell>
          <cell r="H107" t="str">
            <v>SEVK</v>
          </cell>
          <cell r="I107" t="e">
            <v>#REF!</v>
          </cell>
        </row>
        <row r="108">
          <cell r="H108" t="str">
            <v>İADE</v>
          </cell>
        </row>
        <row r="109">
          <cell r="B109" t="e">
            <v>#REF!</v>
          </cell>
          <cell r="D109" t="str">
            <v>MER03</v>
          </cell>
          <cell r="E109" t="str">
            <v>600 14 03</v>
          </cell>
          <cell r="G109" t="str">
            <v xml:space="preserve"> Oturak Borusu (S1211-26000)</v>
          </cell>
          <cell r="H109" t="str">
            <v>SEVK</v>
          </cell>
          <cell r="I109" t="e">
            <v>#REF!</v>
          </cell>
        </row>
        <row r="110">
          <cell r="H110" t="str">
            <v>İADE</v>
          </cell>
        </row>
        <row r="111">
          <cell r="B111" t="e">
            <v>#REF!</v>
          </cell>
          <cell r="D111" t="str">
            <v>MER04</v>
          </cell>
          <cell r="E111" t="str">
            <v>600 14 04</v>
          </cell>
          <cell r="G111" t="str">
            <v xml:space="preserve"> Menteşe Bağlantı Borusu (S9169-26000)</v>
          </cell>
          <cell r="H111" t="str">
            <v>SEVK</v>
          </cell>
          <cell r="I111" t="e">
            <v>#REF!</v>
          </cell>
        </row>
        <row r="112">
          <cell r="H112" t="str">
            <v>İADE</v>
          </cell>
        </row>
        <row r="113">
          <cell r="B113" t="e">
            <v>#REF!</v>
          </cell>
          <cell r="D113" t="str">
            <v>MER05</v>
          </cell>
          <cell r="E113" t="str">
            <v>600 14 05</v>
          </cell>
          <cell r="G113" t="str">
            <v xml:space="preserve"> Arka Sağ Emniyet Kemer Takviye</v>
          </cell>
          <cell r="H113" t="str">
            <v>SEVK</v>
          </cell>
          <cell r="I113" t="e">
            <v>#REF!</v>
          </cell>
        </row>
        <row r="114">
          <cell r="H114" t="str">
            <v>İADE</v>
          </cell>
        </row>
        <row r="115">
          <cell r="B115" t="e">
            <v>#REF!</v>
          </cell>
          <cell r="D115" t="str">
            <v>MER06</v>
          </cell>
          <cell r="E115" t="str">
            <v>600 14 06</v>
          </cell>
          <cell r="G115" t="str">
            <v xml:space="preserve"> Arka Sol Emniyet Kemer Takviye</v>
          </cell>
          <cell r="H115" t="str">
            <v>SEVK</v>
          </cell>
          <cell r="I115" t="e">
            <v>#REF!</v>
          </cell>
        </row>
        <row r="116">
          <cell r="H116" t="str">
            <v>İADE</v>
          </cell>
        </row>
        <row r="117">
          <cell r="B117" t="e">
            <v>#REF!</v>
          </cell>
          <cell r="D117" t="str">
            <v>MER07</v>
          </cell>
          <cell r="E117" t="str">
            <v>600 14 07</v>
          </cell>
          <cell r="G117" t="str">
            <v xml:space="preserve"> Takviye Arka Sağ Emniyet Kemer Dx.</v>
          </cell>
          <cell r="H117" t="str">
            <v>SEVK</v>
          </cell>
          <cell r="I117" t="e">
            <v>#REF!</v>
          </cell>
        </row>
        <row r="118">
          <cell r="H118" t="str">
            <v>İADE</v>
          </cell>
        </row>
        <row r="119">
          <cell r="B119" t="e">
            <v>#REF!</v>
          </cell>
          <cell r="D119" t="str">
            <v>MER08</v>
          </cell>
          <cell r="E119" t="str">
            <v>600 14 08</v>
          </cell>
          <cell r="G119" t="str">
            <v xml:space="preserve"> Takviye Arka Sol Emniyet Kemer Sx..</v>
          </cell>
          <cell r="H119" t="str">
            <v>SEVK</v>
          </cell>
          <cell r="I119" t="e">
            <v>#REF!</v>
          </cell>
        </row>
        <row r="120">
          <cell r="H120" t="str">
            <v>İADE</v>
          </cell>
        </row>
        <row r="121">
          <cell r="B121" t="e">
            <v>#REF!</v>
          </cell>
          <cell r="D121" t="str">
            <v>MER09</v>
          </cell>
          <cell r="E121" t="str">
            <v>600 14 09</v>
          </cell>
          <cell r="G121" t="str">
            <v xml:space="preserve"> Orta Taşıyıcı Far Traversi</v>
          </cell>
          <cell r="H121" t="str">
            <v>SEVK</v>
          </cell>
          <cell r="I121" t="e">
            <v>#REF!</v>
          </cell>
        </row>
        <row r="122">
          <cell r="H122" t="str">
            <v>İADE</v>
          </cell>
        </row>
        <row r="123">
          <cell r="B123" t="e">
            <v>#REF!</v>
          </cell>
          <cell r="D123" t="str">
            <v>MER10</v>
          </cell>
          <cell r="E123" t="str">
            <v>600 14 10</v>
          </cell>
          <cell r="G123" t="str">
            <v xml:space="preserve"> Gövde Takviyesi Sağ</v>
          </cell>
          <cell r="H123" t="str">
            <v>SEVK</v>
          </cell>
          <cell r="I123" t="e">
            <v>#REF!</v>
          </cell>
        </row>
        <row r="124">
          <cell r="H124" t="str">
            <v>İADE</v>
          </cell>
        </row>
        <row r="125">
          <cell r="B125" t="e">
            <v>#REF!</v>
          </cell>
          <cell r="D125" t="str">
            <v>MER11</v>
          </cell>
          <cell r="E125" t="str">
            <v>600 14 11</v>
          </cell>
          <cell r="G125" t="str">
            <v xml:space="preserve"> Gövde Takviyesi Sol</v>
          </cell>
          <cell r="H125" t="str">
            <v>SEVK</v>
          </cell>
          <cell r="I125" t="e">
            <v>#REF!</v>
          </cell>
        </row>
        <row r="126">
          <cell r="H126" t="str">
            <v>İADE</v>
          </cell>
        </row>
        <row r="127">
          <cell r="B127" t="e">
            <v>#REF!</v>
          </cell>
          <cell r="D127" t="str">
            <v>MMR01</v>
          </cell>
          <cell r="E127" t="str">
            <v>600 05 01</v>
          </cell>
          <cell r="G127" t="str">
            <v xml:space="preserve"> Arka Sırt Borusu %100</v>
          </cell>
          <cell r="H127" t="str">
            <v>SEVK</v>
          </cell>
          <cell r="I127" t="e">
            <v>#REF!</v>
          </cell>
        </row>
        <row r="128">
          <cell r="H128" t="str">
            <v>İADE</v>
          </cell>
        </row>
        <row r="129">
          <cell r="B129" t="e">
            <v>#REF!</v>
          </cell>
          <cell r="D129" t="str">
            <v>MMR02</v>
          </cell>
          <cell r="E129" t="str">
            <v>600 05 02</v>
          </cell>
          <cell r="G129" t="str">
            <v xml:space="preserve"> Arka Sırt Borusu %60</v>
          </cell>
          <cell r="H129" t="str">
            <v>SEVK</v>
          </cell>
          <cell r="I129" t="e">
            <v>#REF!</v>
          </cell>
        </row>
        <row r="130">
          <cell r="H130" t="str">
            <v>İADE</v>
          </cell>
        </row>
        <row r="131">
          <cell r="B131" t="e">
            <v>#REF!</v>
          </cell>
          <cell r="D131" t="str">
            <v>MMR03</v>
          </cell>
          <cell r="E131" t="str">
            <v>600 05 03</v>
          </cell>
          <cell r="G131" t="str">
            <v xml:space="preserve"> Arka Sırt Borusu %60</v>
          </cell>
          <cell r="H131" t="str">
            <v>SEVK</v>
          </cell>
          <cell r="I131" t="e">
            <v>#REF!</v>
          </cell>
        </row>
        <row r="132">
          <cell r="H132" t="str">
            <v>İADE</v>
          </cell>
        </row>
        <row r="133">
          <cell r="B133" t="e">
            <v>#REF!</v>
          </cell>
          <cell r="D133" t="str">
            <v>MMR04</v>
          </cell>
          <cell r="E133" t="str">
            <v>600 05 04</v>
          </cell>
          <cell r="G133" t="str">
            <v xml:space="preserve"> Arka Sırt Borusu %40</v>
          </cell>
          <cell r="H133" t="str">
            <v>SEVK</v>
          </cell>
          <cell r="I133" t="e">
            <v>#REF!</v>
          </cell>
        </row>
        <row r="134">
          <cell r="H134" t="str">
            <v>İADE</v>
          </cell>
        </row>
        <row r="135">
          <cell r="B135" t="e">
            <v>#REF!</v>
          </cell>
          <cell r="D135" t="str">
            <v>MMR05</v>
          </cell>
          <cell r="E135" t="str">
            <v>600 05 05</v>
          </cell>
          <cell r="G135" t="str">
            <v xml:space="preserve"> Arka Sırt Borusu %40</v>
          </cell>
          <cell r="H135" t="str">
            <v>SEVK</v>
          </cell>
          <cell r="I135" t="e">
            <v>#REF!</v>
          </cell>
        </row>
        <row r="136">
          <cell r="H136" t="str">
            <v>İADE</v>
          </cell>
        </row>
        <row r="137">
          <cell r="B137" t="e">
            <v>#REF!</v>
          </cell>
          <cell r="D137" t="str">
            <v>MMR06</v>
          </cell>
          <cell r="E137" t="str">
            <v>600 05 06</v>
          </cell>
          <cell r="G137" t="str">
            <v xml:space="preserve"> Merkez Borusu %60 </v>
          </cell>
          <cell r="H137" t="str">
            <v>SEVK</v>
          </cell>
          <cell r="I137" t="e">
            <v>#REF!</v>
          </cell>
        </row>
        <row r="138">
          <cell r="H138" t="str">
            <v>İADE</v>
          </cell>
        </row>
        <row r="139">
          <cell r="B139" t="e">
            <v>#REF!</v>
          </cell>
          <cell r="D139" t="str">
            <v>MMR07</v>
          </cell>
          <cell r="E139" t="str">
            <v>600 05 07</v>
          </cell>
          <cell r="G139" t="str">
            <v xml:space="preserve"> Merkez Borusu %40</v>
          </cell>
          <cell r="H139" t="str">
            <v>SEVK</v>
          </cell>
          <cell r="I139" t="e">
            <v>#REF!</v>
          </cell>
        </row>
        <row r="140">
          <cell r="H140" t="str">
            <v>İADE</v>
          </cell>
        </row>
        <row r="141">
          <cell r="B141" t="e">
            <v>#REF!</v>
          </cell>
          <cell r="D141" t="str">
            <v>MMR15</v>
          </cell>
          <cell r="E141" t="str">
            <v>600 05 15</v>
          </cell>
          <cell r="G141" t="str">
            <v xml:space="preserve"> (882) 223 Ön İskelet Ön Destek Borusu</v>
          </cell>
          <cell r="H141" t="str">
            <v>SEVK</v>
          </cell>
          <cell r="I141" t="e">
            <v>#REF!</v>
          </cell>
        </row>
        <row r="142">
          <cell r="H142" t="str">
            <v>İADE</v>
          </cell>
        </row>
        <row r="143">
          <cell r="B143" t="e">
            <v>#REF!</v>
          </cell>
          <cell r="D143" t="str">
            <v>MMR16</v>
          </cell>
          <cell r="E143" t="str">
            <v>600 05 16</v>
          </cell>
          <cell r="G143" t="str">
            <v xml:space="preserve"> (940) Kızak Hareket Kolu</v>
          </cell>
          <cell r="H143" t="str">
            <v>SEVK</v>
          </cell>
          <cell r="I143" t="e">
            <v>#REF!</v>
          </cell>
        </row>
        <row r="144">
          <cell r="H144" t="str">
            <v>İADE</v>
          </cell>
        </row>
        <row r="145">
          <cell r="B145" t="e">
            <v>#REF!</v>
          </cell>
          <cell r="D145" t="str">
            <v>MMR17</v>
          </cell>
          <cell r="E145" t="str">
            <v>600 05 17</v>
          </cell>
          <cell r="G145" t="str">
            <v xml:space="preserve"> (891)223 %100 Arka Sırt Destek Borusu</v>
          </cell>
          <cell r="H145" t="str">
            <v>SEVK</v>
          </cell>
          <cell r="I145" t="e">
            <v>#REF!</v>
          </cell>
        </row>
        <row r="146">
          <cell r="H146" t="str">
            <v>İADE</v>
          </cell>
        </row>
        <row r="147">
          <cell r="B147" t="e">
            <v>#REF!</v>
          </cell>
          <cell r="D147" t="str">
            <v>MMR18</v>
          </cell>
          <cell r="E147" t="str">
            <v>600 05 18</v>
          </cell>
          <cell r="G147" t="str">
            <v xml:space="preserve"> (335) Oturak Borusu Uzun %60</v>
          </cell>
          <cell r="H147" t="str">
            <v>SEVK</v>
          </cell>
          <cell r="I147" t="e">
            <v>#REF!</v>
          </cell>
        </row>
        <row r="148">
          <cell r="H148" t="str">
            <v>İADE</v>
          </cell>
        </row>
        <row r="149">
          <cell r="B149" t="e">
            <v>#REF!</v>
          </cell>
          <cell r="D149" t="str">
            <v>MMR19</v>
          </cell>
          <cell r="E149" t="str">
            <v>600 05 19</v>
          </cell>
          <cell r="G149" t="str">
            <v xml:space="preserve"> (752) Arka Oturak Uzun Boru</v>
          </cell>
          <cell r="H149" t="str">
            <v>SEVK</v>
          </cell>
          <cell r="I149" t="e">
            <v>#REF!</v>
          </cell>
        </row>
        <row r="150">
          <cell r="H150" t="str">
            <v>İADE</v>
          </cell>
        </row>
        <row r="151">
          <cell r="B151" t="e">
            <v>#REF!</v>
          </cell>
          <cell r="D151" t="str">
            <v>MMR20</v>
          </cell>
          <cell r="E151" t="str">
            <v>600 05 20</v>
          </cell>
          <cell r="G151" t="str">
            <v xml:space="preserve"> (318) Arka Sırt Yan Borusu</v>
          </cell>
          <cell r="H151" t="str">
            <v>SEVK</v>
          </cell>
          <cell r="I151" t="e">
            <v>#REF!</v>
          </cell>
        </row>
        <row r="152">
          <cell r="H152" t="str">
            <v>İADE</v>
          </cell>
        </row>
        <row r="153">
          <cell r="B153" t="e">
            <v>#REF!</v>
          </cell>
          <cell r="D153" t="str">
            <v>MMR21</v>
          </cell>
          <cell r="E153" t="str">
            <v>600 05 21</v>
          </cell>
          <cell r="G153" t="str">
            <v xml:space="preserve"> (600)Oturak Borusu %40 223</v>
          </cell>
          <cell r="H153" t="str">
            <v>SEVK</v>
          </cell>
          <cell r="I153" t="e">
            <v>#REF!</v>
          </cell>
        </row>
        <row r="154">
          <cell r="H154" t="str">
            <v>İADE</v>
          </cell>
        </row>
        <row r="155">
          <cell r="B155" t="e">
            <v>#REF!</v>
          </cell>
          <cell r="D155" t="str">
            <v>MMR22</v>
          </cell>
          <cell r="E155" t="str">
            <v>600 05 22</v>
          </cell>
          <cell r="G155" t="str">
            <v xml:space="preserve"> (585) Ön Koltuk İskelet Sırt Borusu</v>
          </cell>
          <cell r="H155" t="str">
            <v>SEVK</v>
          </cell>
          <cell r="I155" t="e">
            <v>#REF!</v>
          </cell>
        </row>
        <row r="156">
          <cell r="H156" t="str">
            <v>İADE</v>
          </cell>
        </row>
        <row r="157">
          <cell r="B157" t="e">
            <v>#REF!</v>
          </cell>
          <cell r="D157" t="str">
            <v>MMR23</v>
          </cell>
          <cell r="E157" t="str">
            <v>600 05 23</v>
          </cell>
          <cell r="G157" t="str">
            <v xml:space="preserve"> (586) Ön Oturak Borusu</v>
          </cell>
          <cell r="H157" t="str">
            <v>SEVK</v>
          </cell>
          <cell r="I157" t="e">
            <v>#REF!</v>
          </cell>
        </row>
        <row r="158">
          <cell r="H158" t="str">
            <v>İADE</v>
          </cell>
        </row>
        <row r="159">
          <cell r="B159" t="e">
            <v>#REF!</v>
          </cell>
          <cell r="D159" t="str">
            <v>MMR24</v>
          </cell>
          <cell r="E159" t="str">
            <v>600 05 24</v>
          </cell>
          <cell r="G159" t="str">
            <v xml:space="preserve"> (634) Imp. Arka Alt Merkez Borusu</v>
          </cell>
          <cell r="H159" t="str">
            <v>SEVK</v>
          </cell>
          <cell r="I159" t="e">
            <v>#REF!</v>
          </cell>
        </row>
        <row r="160">
          <cell r="H160" t="str">
            <v>İADE</v>
          </cell>
        </row>
        <row r="161">
          <cell r="B161" t="e">
            <v>#REF!</v>
          </cell>
          <cell r="D161" t="str">
            <v>MMR25</v>
          </cell>
          <cell r="E161" t="str">
            <v>600 05 25</v>
          </cell>
          <cell r="G161" t="str">
            <v xml:space="preserve"> (862) Imp Arka Kapak Destek Borusu</v>
          </cell>
          <cell r="H161" t="str">
            <v>SEVK</v>
          </cell>
          <cell r="I161" t="e">
            <v>#REF!</v>
          </cell>
        </row>
        <row r="162">
          <cell r="H162" t="str">
            <v>İADE</v>
          </cell>
        </row>
        <row r="163">
          <cell r="B163" t="e">
            <v>#REF!</v>
          </cell>
          <cell r="D163" t="str">
            <v>MMR26</v>
          </cell>
          <cell r="E163" t="str">
            <v>600 05 26</v>
          </cell>
          <cell r="G163" t="str">
            <v xml:space="preserve"> (460) 223 Kızak Hareket Çubuğu 32 Portre</v>
          </cell>
          <cell r="H163" t="str">
            <v>SEVK</v>
          </cell>
          <cell r="I163" t="e">
            <v>#REF!</v>
          </cell>
        </row>
        <row r="164">
          <cell r="H164" t="str">
            <v>İADE</v>
          </cell>
        </row>
        <row r="165">
          <cell r="B165" t="e">
            <v>#REF!</v>
          </cell>
          <cell r="D165" t="str">
            <v>MMR27</v>
          </cell>
          <cell r="E165" t="str">
            <v>600 05 27</v>
          </cell>
          <cell r="G165" t="str">
            <v xml:space="preserve"> (941) 178R Kızak Hareket Kolu Sol</v>
          </cell>
          <cell r="H165" t="str">
            <v>SEVK</v>
          </cell>
          <cell r="I165" t="e">
            <v>#REF!</v>
          </cell>
        </row>
        <row r="166">
          <cell r="H166" t="str">
            <v>İADE</v>
          </cell>
        </row>
        <row r="167">
          <cell r="B167" t="e">
            <v>#REF!</v>
          </cell>
          <cell r="D167" t="str">
            <v>MMR28</v>
          </cell>
          <cell r="E167" t="str">
            <v>600 05 28</v>
          </cell>
          <cell r="G167" t="str">
            <v xml:space="preserve"> (991) 1782E Kızak Hareket Kolu Sağ</v>
          </cell>
          <cell r="H167" t="str">
            <v>SEVK</v>
          </cell>
          <cell r="I167" t="e">
            <v>#REF!</v>
          </cell>
        </row>
        <row r="168">
          <cell r="H168" t="str">
            <v>İADE</v>
          </cell>
        </row>
        <row r="169">
          <cell r="B169" t="e">
            <v>#REF!</v>
          </cell>
          <cell r="D169" t="str">
            <v>MMR29</v>
          </cell>
          <cell r="E169" t="str">
            <v>600 05 29</v>
          </cell>
          <cell r="G169" t="str">
            <v xml:space="preserve"> (386) 178R Kızak Hareket Kolu Sağ Alt</v>
          </cell>
          <cell r="H169" t="str">
            <v>SEVK</v>
          </cell>
          <cell r="I169" t="e">
            <v>#REF!</v>
          </cell>
        </row>
        <row r="170">
          <cell r="H170" t="str">
            <v>İADE</v>
          </cell>
        </row>
        <row r="171">
          <cell r="B171" t="e">
            <v>#REF!</v>
          </cell>
          <cell r="D171" t="str">
            <v>MMR30</v>
          </cell>
          <cell r="E171" t="str">
            <v>600 05 30</v>
          </cell>
          <cell r="G171" t="str">
            <v xml:space="preserve"> (896) 178R Kızak Hareket Kolu Sol Alt</v>
          </cell>
          <cell r="H171" t="str">
            <v>SEVK</v>
          </cell>
          <cell r="I171" t="e">
            <v>#REF!</v>
          </cell>
        </row>
        <row r="172">
          <cell r="H172" t="str">
            <v>İADE</v>
          </cell>
        </row>
        <row r="173">
          <cell r="B173" t="e">
            <v>#REF!</v>
          </cell>
          <cell r="D173" t="str">
            <v>MMR31</v>
          </cell>
          <cell r="E173" t="str">
            <v>600 05 31</v>
          </cell>
          <cell r="G173" t="str">
            <v xml:space="preserve"> Şapkalık Profili </v>
          </cell>
          <cell r="H173" t="str">
            <v>SEVK</v>
          </cell>
          <cell r="I173" t="e">
            <v>#REF!</v>
          </cell>
        </row>
        <row r="174">
          <cell r="H174" t="str">
            <v>İADE</v>
          </cell>
        </row>
        <row r="175">
          <cell r="B175" t="e">
            <v>#REF!</v>
          </cell>
          <cell r="D175" t="str">
            <v>MMR32</v>
          </cell>
          <cell r="E175" t="str">
            <v>600 05 32</v>
          </cell>
          <cell r="G175" t="str">
            <v xml:space="preserve"> (622) 172 Arka Sırt Çerçeve Borusu %40</v>
          </cell>
          <cell r="H175" t="str">
            <v>SEVK</v>
          </cell>
          <cell r="I175" t="e">
            <v>#REF!</v>
          </cell>
        </row>
        <row r="176">
          <cell r="H176" t="str">
            <v>İADE</v>
          </cell>
        </row>
        <row r="177">
          <cell r="B177" t="e">
            <v>#REF!</v>
          </cell>
          <cell r="D177" t="str">
            <v>MMR33</v>
          </cell>
          <cell r="E177" t="str">
            <v>600 05 33</v>
          </cell>
          <cell r="G177" t="str">
            <v xml:space="preserve"> (621) 172 Arka Sırt Çerçeve Borusu </v>
          </cell>
          <cell r="H177" t="str">
            <v>SEVK</v>
          </cell>
          <cell r="I177" t="e">
            <v>#REF!</v>
          </cell>
        </row>
        <row r="178">
          <cell r="H178" t="str">
            <v>İADE</v>
          </cell>
        </row>
        <row r="179">
          <cell r="B179" t="e">
            <v>#REF!</v>
          </cell>
          <cell r="D179" t="str">
            <v>MMR34</v>
          </cell>
          <cell r="E179" t="str">
            <v>600 05 34</v>
          </cell>
          <cell r="G179" t="str">
            <v xml:space="preserve"> (623) 172 Arka Sırt Çerçeve Borusu %60</v>
          </cell>
          <cell r="H179" t="str">
            <v>SEVK</v>
          </cell>
          <cell r="I179" t="e">
            <v>#REF!</v>
          </cell>
        </row>
        <row r="180">
          <cell r="H180" t="str">
            <v>İADE</v>
          </cell>
        </row>
        <row r="181">
          <cell r="B181" t="e">
            <v>#REF!</v>
          </cell>
          <cell r="D181" t="str">
            <v>MMR35</v>
          </cell>
          <cell r="E181" t="str">
            <v>600 05 35</v>
          </cell>
          <cell r="G181" t="str">
            <v>3. Sıra Kanca Bağlantı Borusu</v>
          </cell>
          <cell r="H181" t="str">
            <v>SEVK</v>
          </cell>
          <cell r="I181" t="e">
            <v>#REF!</v>
          </cell>
        </row>
        <row r="182">
          <cell r="H182" t="str">
            <v>İADE</v>
          </cell>
        </row>
        <row r="183">
          <cell r="D183" t="str">
            <v>MMR36</v>
          </cell>
          <cell r="E183" t="str">
            <v>600 05 36</v>
          </cell>
          <cell r="G183" t="str">
            <v>2. Sıra Oturak Borusu Sağ</v>
          </cell>
          <cell r="H183" t="str">
            <v>SEVK</v>
          </cell>
          <cell r="I183" t="e">
            <v>#REF!</v>
          </cell>
        </row>
        <row r="184">
          <cell r="H184" t="str">
            <v>İADE</v>
          </cell>
        </row>
        <row r="185">
          <cell r="B185" t="e">
            <v>#REF!</v>
          </cell>
          <cell r="D185" t="str">
            <v>MMR37</v>
          </cell>
          <cell r="E185" t="str">
            <v>600 05 37</v>
          </cell>
          <cell r="G185" t="str">
            <v>2. Sıra Oturak Borusu Sağ</v>
          </cell>
          <cell r="H185" t="str">
            <v>SEVK</v>
          </cell>
          <cell r="I185" t="e">
            <v>#REF!</v>
          </cell>
        </row>
        <row r="186">
          <cell r="H186" t="str">
            <v>İADE</v>
          </cell>
        </row>
        <row r="187">
          <cell r="B187" t="e">
            <v>#REF!</v>
          </cell>
          <cell r="D187" t="str">
            <v>MMR38</v>
          </cell>
          <cell r="E187" t="str">
            <v>600 05 38</v>
          </cell>
          <cell r="G187" t="str">
            <v>2. Sıra Oturak Borusu Sol</v>
          </cell>
          <cell r="H187" t="str">
            <v>SEVK</v>
          </cell>
          <cell r="I187" t="e">
            <v>#REF!</v>
          </cell>
        </row>
        <row r="188">
          <cell r="H188" t="str">
            <v>İADE</v>
          </cell>
        </row>
        <row r="189">
          <cell r="B189" t="e">
            <v>#REF!</v>
          </cell>
          <cell r="D189" t="str">
            <v>MMR39</v>
          </cell>
          <cell r="E189" t="str">
            <v>600 05 39</v>
          </cell>
          <cell r="G189" t="str">
            <v>2.Sıra Or. Kol. Kilit Açma</v>
          </cell>
          <cell r="H189" t="str">
            <v>SEVK</v>
          </cell>
          <cell r="I189" t="e">
            <v>#REF!</v>
          </cell>
        </row>
        <row r="190">
          <cell r="H190" t="str">
            <v>İADE</v>
          </cell>
        </row>
        <row r="191">
          <cell r="B191" t="e">
            <v>#REF!</v>
          </cell>
          <cell r="D191" t="str">
            <v xml:space="preserve"> -</v>
          </cell>
          <cell r="E191" t="str">
            <v>600 05 40</v>
          </cell>
          <cell r="G191" t="str">
            <v>Ambulans Yatağı (Bestal)</v>
          </cell>
          <cell r="H191" t="str">
            <v>SEVK</v>
          </cell>
          <cell r="I191" t="e">
            <v>#REF!</v>
          </cell>
        </row>
        <row r="192">
          <cell r="H192" t="str">
            <v>İADE</v>
          </cell>
        </row>
        <row r="193">
          <cell r="B193" t="e">
            <v>#REF!</v>
          </cell>
          <cell r="D193" t="str">
            <v>MÖP01</v>
          </cell>
          <cell r="E193" t="str">
            <v>600 07 01</v>
          </cell>
          <cell r="G193" t="str">
            <v>Kilit Kolu Komple</v>
          </cell>
          <cell r="H193" t="str">
            <v>SEVK</v>
          </cell>
          <cell r="I193" t="e">
            <v>#REF!</v>
          </cell>
        </row>
        <row r="194">
          <cell r="H194" t="str">
            <v>İADE</v>
          </cell>
        </row>
        <row r="195">
          <cell r="B195" t="e">
            <v>#REF!</v>
          </cell>
          <cell r="D195" t="str">
            <v>MFC01</v>
          </cell>
          <cell r="E195" t="str">
            <v>600 11 01</v>
          </cell>
          <cell r="G195" t="str">
            <v>H298 Ayna Kolu Sol</v>
          </cell>
          <cell r="H195" t="str">
            <v>SEVK</v>
          </cell>
          <cell r="I195" t="e">
            <v>#REF!</v>
          </cell>
        </row>
        <row r="196">
          <cell r="H196" t="str">
            <v>İADE</v>
          </cell>
        </row>
        <row r="197">
          <cell r="B197" t="e">
            <v>#REF!</v>
          </cell>
          <cell r="D197" t="str">
            <v>MFC02</v>
          </cell>
          <cell r="E197" t="str">
            <v>600 11 02</v>
          </cell>
          <cell r="G197" t="str">
            <v>H298 Ayna Kolu Sağ</v>
          </cell>
          <cell r="H197" t="str">
            <v>SEVK</v>
          </cell>
          <cell r="I197" t="e">
            <v>#REF!</v>
          </cell>
        </row>
        <row r="198">
          <cell r="H198" t="str">
            <v>İADE</v>
          </cell>
        </row>
        <row r="199">
          <cell r="B199" t="e">
            <v>#REF!</v>
          </cell>
          <cell r="D199" t="str">
            <v>MFC03</v>
          </cell>
          <cell r="E199" t="str">
            <v>600 11 03</v>
          </cell>
          <cell r="G199" t="str">
            <v>H298 Elektrikli Ayna Kolu Sol</v>
          </cell>
          <cell r="H199" t="str">
            <v>SEVK</v>
          </cell>
          <cell r="I199" t="e">
            <v>#REF!</v>
          </cell>
        </row>
        <row r="200">
          <cell r="H200" t="str">
            <v>İADE</v>
          </cell>
        </row>
        <row r="201">
          <cell r="B201" t="e">
            <v>#REF!</v>
          </cell>
          <cell r="D201" t="str">
            <v>MFC04</v>
          </cell>
          <cell r="E201" t="str">
            <v>600 11 04</v>
          </cell>
          <cell r="G201" t="str">
            <v>H298 Elektrikli Ayna Kolu Sağ</v>
          </cell>
          <cell r="H201" t="str">
            <v>SEVK</v>
          </cell>
          <cell r="I201" t="e">
            <v>#REF!</v>
          </cell>
        </row>
        <row r="202">
          <cell r="H202" t="str">
            <v>İADE</v>
          </cell>
        </row>
        <row r="203">
          <cell r="B203" t="e">
            <v>#REF!</v>
          </cell>
          <cell r="D203" t="str">
            <v>MPM07</v>
          </cell>
          <cell r="E203" t="str">
            <v>600 02 07</v>
          </cell>
          <cell r="G203" t="str">
            <v>BMC Tutamak</v>
          </cell>
          <cell r="H203" t="str">
            <v>SEVK</v>
          </cell>
          <cell r="I203" t="e">
            <v>#REF!</v>
          </cell>
        </row>
        <row r="204">
          <cell r="H204" t="str">
            <v>İADE</v>
          </cell>
        </row>
        <row r="205">
          <cell r="B205" t="e">
            <v>#REF!</v>
          </cell>
          <cell r="D205" t="str">
            <v>MPM13</v>
          </cell>
          <cell r="E205" t="str">
            <v>600 02 13</v>
          </cell>
          <cell r="G205" t="str">
            <v>Temsa Tutamak</v>
          </cell>
          <cell r="H205" t="str">
            <v>SEVK</v>
          </cell>
          <cell r="I205" t="e">
            <v>#REF!</v>
          </cell>
        </row>
        <row r="206">
          <cell r="H206" t="str">
            <v>İADE</v>
          </cell>
        </row>
        <row r="207">
          <cell r="B207" t="e">
            <v>#REF!</v>
          </cell>
          <cell r="D207" t="str">
            <v>MSV01</v>
          </cell>
          <cell r="E207" t="str">
            <v>600 08 01</v>
          </cell>
          <cell r="G207" t="str">
            <v xml:space="preserve"> Boyalı Gaz Pedalı</v>
          </cell>
          <cell r="H207" t="str">
            <v>SEVK</v>
          </cell>
          <cell r="I207" t="e">
            <v>#REF!</v>
          </cell>
        </row>
        <row r="208">
          <cell r="H208" t="str">
            <v>İADE</v>
          </cell>
        </row>
        <row r="209">
          <cell r="B209" t="e">
            <v>#REF!</v>
          </cell>
          <cell r="D209" t="str">
            <v>MTF01</v>
          </cell>
          <cell r="E209" t="str">
            <v>600 16 01</v>
          </cell>
          <cell r="G209" t="str">
            <v>V184 Ön Göğüs Takviye Borusu</v>
          </cell>
          <cell r="H209" t="str">
            <v>SEVK</v>
          </cell>
          <cell r="I209" t="e">
            <v>#REF!</v>
          </cell>
        </row>
        <row r="210">
          <cell r="H210" t="str">
            <v>İADE</v>
          </cell>
        </row>
        <row r="211">
          <cell r="B211" t="e">
            <v>#REF!</v>
          </cell>
          <cell r="D211" t="str">
            <v>MYP01</v>
          </cell>
          <cell r="E211" t="str">
            <v>600 09 01</v>
          </cell>
          <cell r="G211" t="str">
            <v xml:space="preserve"> Ø28,6X1,2 Yps Boru</v>
          </cell>
          <cell r="H211" t="str">
            <v>SEVK</v>
          </cell>
          <cell r="I211" t="e">
            <v>#REF!</v>
          </cell>
        </row>
        <row r="212">
          <cell r="H212" t="str">
            <v>İADE</v>
          </cell>
        </row>
        <row r="213">
          <cell r="B213" t="e">
            <v>#REF!</v>
          </cell>
          <cell r="D213" t="str">
            <v>MYP02</v>
          </cell>
          <cell r="E213" t="str">
            <v>600 09 02</v>
          </cell>
          <cell r="G213" t="str">
            <v xml:space="preserve"> Ø28,6X2 Yps Boru</v>
          </cell>
          <cell r="H213" t="str">
            <v>SEVK</v>
          </cell>
          <cell r="I213" t="e">
            <v>#REF!</v>
          </cell>
        </row>
        <row r="214">
          <cell r="H214" t="str">
            <v>İADE</v>
          </cell>
        </row>
        <row r="215">
          <cell r="B215" t="e">
            <v>#REF!</v>
          </cell>
          <cell r="D215" t="str">
            <v>MYP03</v>
          </cell>
          <cell r="E215" t="str">
            <v>600 09 03</v>
          </cell>
          <cell r="G215" t="str">
            <v xml:space="preserve"> Sırt Çerçeve Sağ</v>
          </cell>
          <cell r="H215" t="str">
            <v>SEVK</v>
          </cell>
          <cell r="I215" t="e">
            <v>#REF!</v>
          </cell>
        </row>
        <row r="216">
          <cell r="H216" t="str">
            <v>İADE</v>
          </cell>
        </row>
        <row r="217">
          <cell r="B217" t="e">
            <v>#REF!</v>
          </cell>
          <cell r="D217" t="str">
            <v>MYP04</v>
          </cell>
          <cell r="E217" t="str">
            <v>600 09 04</v>
          </cell>
          <cell r="G217" t="str">
            <v xml:space="preserve"> Sırt Çerçeve Sol</v>
          </cell>
          <cell r="H217" t="str">
            <v>SEVK</v>
          </cell>
          <cell r="I217" t="e">
            <v>#REF!</v>
          </cell>
        </row>
        <row r="218">
          <cell r="H218" t="str">
            <v>İADE</v>
          </cell>
        </row>
        <row r="219">
          <cell r="B219" t="e">
            <v>#REF!</v>
          </cell>
          <cell r="D219" t="str">
            <v>MYP05</v>
          </cell>
          <cell r="E219" t="str">
            <v>600 09 05</v>
          </cell>
          <cell r="G219" t="str">
            <v xml:space="preserve"> Tekli Boru Sağ</v>
          </cell>
          <cell r="H219" t="str">
            <v>SEVK</v>
          </cell>
          <cell r="I219" t="e">
            <v>#REF!</v>
          </cell>
        </row>
        <row r="220">
          <cell r="H220" t="str">
            <v>İADE</v>
          </cell>
        </row>
        <row r="221">
          <cell r="B221" t="e">
            <v>#REF!</v>
          </cell>
          <cell r="D221" t="str">
            <v>MYP06</v>
          </cell>
          <cell r="E221" t="str">
            <v>600 09 06</v>
          </cell>
          <cell r="G221" t="str">
            <v xml:space="preserve"> Tekli Boru Sol</v>
          </cell>
          <cell r="H221" t="str">
            <v>SEVK</v>
          </cell>
          <cell r="I221" t="e">
            <v>#REF!</v>
          </cell>
        </row>
        <row r="222">
          <cell r="H222" t="str">
            <v>İADE</v>
          </cell>
        </row>
        <row r="223">
          <cell r="B223" t="e">
            <v>#REF!</v>
          </cell>
          <cell r="D223" t="str">
            <v>MYP07</v>
          </cell>
          <cell r="E223" t="str">
            <v>600 09 07</v>
          </cell>
          <cell r="G223" t="str">
            <v xml:space="preserve"> "U" Çerçeve</v>
          </cell>
          <cell r="H223" t="str">
            <v>SEVK</v>
          </cell>
          <cell r="I223" t="e">
            <v>#REF!</v>
          </cell>
        </row>
        <row r="224">
          <cell r="H224" t="str">
            <v>İADE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-01"/>
    </sheetNames>
    <definedNames>
      <definedName name="ELKITAP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-6-2"/>
    </sheetNames>
    <definedNames>
      <definedName name="ANA_MENU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_MENU"/>
    </sheetNames>
    <definedNames>
      <definedName name="FORM_OKUMA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_MENU"/>
    </sheetNames>
    <definedNames>
      <definedName name="FORM_OKUMA"/>
    </defined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_HAFTA"/>
    </sheetNames>
    <definedNames>
      <definedName name="MENU"/>
    </defined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0102"/>
    </sheetNames>
    <definedNames>
      <definedName name="MENU01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VB V278A82 AA"/>
    </sheetNames>
    <definedNames>
      <definedName name="menuye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2VB V281A06 AA"/>
    </sheetNames>
    <definedNames>
      <definedName name="Modül2.MENU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"/>
    </sheetNames>
    <definedNames>
      <definedName name="ORGMENU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_HAFTA"/>
    </sheetNames>
    <definedNames>
      <definedName name="MENU"/>
    </defined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raf Fisi"/>
      <sheetName val="Ek Form"/>
      <sheetName val="Yardım"/>
      <sheetName val="  "/>
      <sheetName val="ÖRNEK (masraf formu)"/>
      <sheetName val="ÖRNEK (ek)"/>
    </sheetNames>
    <sheetDataSet>
      <sheetData sheetId="0"/>
      <sheetData sheetId="1"/>
      <sheetData sheetId="2"/>
      <sheetData sheetId="3">
        <row r="31006">
          <cell r="FI31006" t="str">
            <v xml:space="preserve">               </v>
          </cell>
        </row>
        <row r="31024">
          <cell r="FI31024" t="str">
            <v xml:space="preserve">   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L"/>
    </sheetNames>
    <definedNames>
      <definedName name="AKISMENU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HISTORY"/>
      <sheetName val="F.02.01.01"/>
      <sheetName val="F.02.02.01-04"/>
      <sheetName val="F.02.03.01"/>
      <sheetName val="F.02.04.01"/>
      <sheetName val="F.02.05.01"/>
      <sheetName val="F.02.06.01"/>
      <sheetName val="F.02.07.01"/>
      <sheetName val="F.02.09.01"/>
      <sheetName val="F.02.10.01"/>
      <sheetName val="F.02.11.01"/>
      <sheetName val="F.02.12.01"/>
      <sheetName val="F.02.13.01"/>
      <sheetName val="MSA"/>
      <sheetName val="F.02.15.01"/>
      <sheetName val="F.02.16.01"/>
      <sheetName val="F.02.17.01"/>
      <sheetName val="F.02.18.01"/>
      <sheetName val="F.02.19.01"/>
      <sheetName val="F.02.20.01"/>
      <sheetName val="F.02.21.01"/>
      <sheetName val="LISTS"/>
      <sheetName val="Module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3">
          <cell r="C13">
            <v>88.52</v>
          </cell>
          <cell r="D13">
            <v>88.56</v>
          </cell>
          <cell r="E13">
            <v>88.55</v>
          </cell>
          <cell r="G13">
            <v>88.3</v>
          </cell>
          <cell r="H13">
            <v>88.37</v>
          </cell>
          <cell r="I13">
            <v>88.3</v>
          </cell>
          <cell r="K13">
            <v>88.3</v>
          </cell>
          <cell r="L13">
            <v>88.34</v>
          </cell>
          <cell r="M13">
            <v>88.22</v>
          </cell>
        </row>
        <row r="14">
          <cell r="C14">
            <v>88.33</v>
          </cell>
          <cell r="D14">
            <v>88.35</v>
          </cell>
          <cell r="E14">
            <v>88.42</v>
          </cell>
          <cell r="G14">
            <v>88.16</v>
          </cell>
          <cell r="H14">
            <v>88.39</v>
          </cell>
          <cell r="I14">
            <v>88.3</v>
          </cell>
          <cell r="K14">
            <v>88.39</v>
          </cell>
          <cell r="L14">
            <v>88.62</v>
          </cell>
          <cell r="M14">
            <v>88.3</v>
          </cell>
        </row>
        <row r="15">
          <cell r="C15">
            <v>88.31</v>
          </cell>
          <cell r="D15">
            <v>88.32</v>
          </cell>
          <cell r="E15">
            <v>88.35</v>
          </cell>
          <cell r="G15">
            <v>88.29</v>
          </cell>
          <cell r="H15">
            <v>88.14</v>
          </cell>
          <cell r="I15">
            <v>88.3</v>
          </cell>
          <cell r="K15">
            <v>88.37</v>
          </cell>
          <cell r="L15">
            <v>88.31</v>
          </cell>
          <cell r="M15">
            <v>88.47</v>
          </cell>
        </row>
        <row r="16">
          <cell r="C16">
            <v>88.01</v>
          </cell>
          <cell r="D16">
            <v>88.1</v>
          </cell>
          <cell r="E16">
            <v>88.08</v>
          </cell>
          <cell r="G16">
            <v>88.35</v>
          </cell>
          <cell r="H16">
            <v>88.15</v>
          </cell>
          <cell r="I16">
            <v>88.35</v>
          </cell>
          <cell r="K16">
            <v>87.83</v>
          </cell>
          <cell r="L16">
            <v>87.81</v>
          </cell>
          <cell r="M16">
            <v>87.76</v>
          </cell>
        </row>
        <row r="17">
          <cell r="C17">
            <v>88.37</v>
          </cell>
          <cell r="D17">
            <v>88.34</v>
          </cell>
          <cell r="E17">
            <v>88.33</v>
          </cell>
          <cell r="G17">
            <v>88.32</v>
          </cell>
          <cell r="H17">
            <v>88.3</v>
          </cell>
          <cell r="I17">
            <v>88.07</v>
          </cell>
          <cell r="K17">
            <v>88.36</v>
          </cell>
          <cell r="L17">
            <v>88.18</v>
          </cell>
          <cell r="M17">
            <v>88.12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RDEM"/>
    </sheetNames>
    <definedNames>
      <definedName name="ANA_MEN"/>
      <definedName name="ANAMEN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-6-2"/>
    </sheetNames>
    <definedNames>
      <definedName name="ANA_MENU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"/>
    </sheetNames>
    <definedNames>
      <definedName name="BAKIM"/>
      <definedName name="DÖN"/>
      <definedName name="G_MUDUR"/>
      <definedName name="GIR_KONT"/>
      <definedName name="ISL_MUDUR"/>
      <definedName name="K_G_MUD"/>
      <definedName name="KALIPHA"/>
      <definedName name="MUHASEBE"/>
      <definedName name="PERS_MUD"/>
      <definedName name="PERSONEL"/>
      <definedName name="PROS_KON"/>
      <definedName name="SATINAL"/>
      <definedName name="UR_PLAN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RBAR HF 400"/>
      <sheetName val="AS10"/>
      <sheetName val="XRBAR AS10"/>
    </sheetNames>
    <sheetDataSet>
      <sheetData sheetId="0" refreshError="1">
        <row r="5">
          <cell r="B5">
            <v>278.5</v>
          </cell>
          <cell r="C5">
            <v>278.5</v>
          </cell>
          <cell r="D5">
            <v>279</v>
          </cell>
          <cell r="E5">
            <v>279.10000000000002</v>
          </cell>
          <cell r="F5">
            <v>279</v>
          </cell>
          <cell r="G5">
            <v>279</v>
          </cell>
          <cell r="H5">
            <v>278.89999999999998</v>
          </cell>
          <cell r="I5">
            <v>279</v>
          </cell>
          <cell r="J5">
            <v>279</v>
          </cell>
          <cell r="K5">
            <v>278.60000000000002</v>
          </cell>
          <cell r="L5">
            <v>279</v>
          </cell>
          <cell r="M5">
            <v>279.10000000000002</v>
          </cell>
          <cell r="N5">
            <v>278.8</v>
          </cell>
          <cell r="O5">
            <v>279</v>
          </cell>
          <cell r="P5">
            <v>278.8</v>
          </cell>
          <cell r="Q5">
            <v>278.8</v>
          </cell>
          <cell r="R5">
            <v>278.7</v>
          </cell>
          <cell r="S5">
            <v>278.7</v>
          </cell>
          <cell r="T5">
            <v>279.2</v>
          </cell>
          <cell r="U5">
            <v>279.39999999999998</v>
          </cell>
          <cell r="V5">
            <v>279</v>
          </cell>
          <cell r="W5">
            <v>279.3</v>
          </cell>
          <cell r="X5">
            <v>278.60000000000002</v>
          </cell>
        </row>
        <row r="6">
          <cell r="B6">
            <v>279</v>
          </cell>
          <cell r="C6">
            <v>278.5</v>
          </cell>
          <cell r="D6">
            <v>278.8</v>
          </cell>
          <cell r="E6">
            <v>279.2</v>
          </cell>
          <cell r="F6">
            <v>279.5</v>
          </cell>
          <cell r="G6">
            <v>278.60000000000002</v>
          </cell>
          <cell r="H6">
            <v>278.60000000000002</v>
          </cell>
          <cell r="I6">
            <v>278.89999999999998</v>
          </cell>
          <cell r="J6">
            <v>278.7</v>
          </cell>
          <cell r="K6">
            <v>278.39999999999998</v>
          </cell>
          <cell r="L6">
            <v>278.5</v>
          </cell>
          <cell r="M6">
            <v>278.8</v>
          </cell>
          <cell r="N6">
            <v>279</v>
          </cell>
          <cell r="O6">
            <v>278.8</v>
          </cell>
          <cell r="P6">
            <v>279</v>
          </cell>
          <cell r="Q6">
            <v>279</v>
          </cell>
          <cell r="R6">
            <v>279</v>
          </cell>
          <cell r="S6">
            <v>278.39999999999998</v>
          </cell>
          <cell r="T6">
            <v>278.8</v>
          </cell>
          <cell r="U6">
            <v>278.39999999999998</v>
          </cell>
          <cell r="V6">
            <v>278.8</v>
          </cell>
          <cell r="W6">
            <v>278.5</v>
          </cell>
          <cell r="X6">
            <v>279</v>
          </cell>
        </row>
        <row r="7">
          <cell r="B7">
            <v>278.7</v>
          </cell>
          <cell r="C7">
            <v>278.89999999999998</v>
          </cell>
          <cell r="D7">
            <v>278.8</v>
          </cell>
          <cell r="E7">
            <v>279</v>
          </cell>
          <cell r="F7">
            <v>278.8</v>
          </cell>
          <cell r="G7">
            <v>279</v>
          </cell>
          <cell r="H7">
            <v>278.5</v>
          </cell>
          <cell r="I7">
            <v>278.60000000000002</v>
          </cell>
          <cell r="J7">
            <v>278.39999999999998</v>
          </cell>
          <cell r="K7">
            <v>278.60000000000002</v>
          </cell>
          <cell r="L7">
            <v>279</v>
          </cell>
          <cell r="M7">
            <v>279.2</v>
          </cell>
          <cell r="N7">
            <v>279</v>
          </cell>
          <cell r="O7">
            <v>278.39999999999998</v>
          </cell>
          <cell r="P7">
            <v>279.10000000000002</v>
          </cell>
          <cell r="Q7">
            <v>278.8</v>
          </cell>
          <cell r="R7">
            <v>279.2</v>
          </cell>
          <cell r="S7">
            <v>279</v>
          </cell>
          <cell r="T7">
            <v>279</v>
          </cell>
          <cell r="U7">
            <v>278.5</v>
          </cell>
          <cell r="V7">
            <v>279.10000000000002</v>
          </cell>
          <cell r="W7">
            <v>278.7</v>
          </cell>
          <cell r="X7">
            <v>279.10000000000002</v>
          </cell>
          <cell r="AA7">
            <v>2.0778696741093876</v>
          </cell>
        </row>
        <row r="8">
          <cell r="B8">
            <v>279</v>
          </cell>
          <cell r="C8">
            <v>278.89999999999998</v>
          </cell>
          <cell r="D8">
            <v>278.8</v>
          </cell>
          <cell r="E8">
            <v>278.89999999999998</v>
          </cell>
          <cell r="F8">
            <v>279.10000000000002</v>
          </cell>
          <cell r="G8">
            <v>278.8</v>
          </cell>
          <cell r="H8">
            <v>279</v>
          </cell>
          <cell r="I8">
            <v>278.8</v>
          </cell>
          <cell r="J8">
            <v>279</v>
          </cell>
          <cell r="K8">
            <v>279</v>
          </cell>
          <cell r="L8">
            <v>279</v>
          </cell>
          <cell r="M8">
            <v>278.89999999999998</v>
          </cell>
          <cell r="N8">
            <v>279</v>
          </cell>
          <cell r="O8">
            <v>279</v>
          </cell>
          <cell r="P8">
            <v>279</v>
          </cell>
          <cell r="Q8">
            <v>278.8</v>
          </cell>
          <cell r="R8">
            <v>279</v>
          </cell>
          <cell r="S8">
            <v>278.8</v>
          </cell>
          <cell r="T8">
            <v>278.8</v>
          </cell>
          <cell r="U8">
            <v>279</v>
          </cell>
          <cell r="V8">
            <v>278.39999999999998</v>
          </cell>
          <cell r="W8">
            <v>279</v>
          </cell>
          <cell r="X8">
            <v>278.89999999999998</v>
          </cell>
        </row>
        <row r="9">
          <cell r="B9">
            <v>279</v>
          </cell>
          <cell r="C9">
            <v>278.8</v>
          </cell>
          <cell r="D9">
            <v>278.89999999999998</v>
          </cell>
          <cell r="E9">
            <v>278.8</v>
          </cell>
          <cell r="F9">
            <v>278.7</v>
          </cell>
          <cell r="G9">
            <v>278.8</v>
          </cell>
          <cell r="H9">
            <v>279.3</v>
          </cell>
          <cell r="I9">
            <v>279</v>
          </cell>
          <cell r="J9">
            <v>279</v>
          </cell>
          <cell r="K9">
            <v>278.8</v>
          </cell>
          <cell r="L9">
            <v>279</v>
          </cell>
          <cell r="M9">
            <v>278.5</v>
          </cell>
          <cell r="N9">
            <v>278.8</v>
          </cell>
          <cell r="O9">
            <v>278.5</v>
          </cell>
          <cell r="P9">
            <v>279.10000000000002</v>
          </cell>
          <cell r="Q9">
            <v>279.10000000000002</v>
          </cell>
          <cell r="R9">
            <v>278.5</v>
          </cell>
          <cell r="S9">
            <v>278.5</v>
          </cell>
          <cell r="T9">
            <v>278.89999999999998</v>
          </cell>
          <cell r="U9">
            <v>279.2</v>
          </cell>
          <cell r="V9">
            <v>278.5</v>
          </cell>
          <cell r="W9">
            <v>279</v>
          </cell>
          <cell r="X9">
            <v>278.60000000000002</v>
          </cell>
        </row>
        <row r="10">
          <cell r="B10">
            <v>278.39999999999998</v>
          </cell>
          <cell r="C10">
            <v>278.89999999999998</v>
          </cell>
          <cell r="D10">
            <v>278.89999999999998</v>
          </cell>
          <cell r="E10">
            <v>279</v>
          </cell>
          <cell r="F10">
            <v>278.39999999999998</v>
          </cell>
          <cell r="G10">
            <v>279</v>
          </cell>
          <cell r="H10">
            <v>279.3</v>
          </cell>
          <cell r="I10">
            <v>278.8</v>
          </cell>
          <cell r="J10">
            <v>279</v>
          </cell>
          <cell r="K10">
            <v>278.8</v>
          </cell>
          <cell r="L10">
            <v>278.60000000000002</v>
          </cell>
          <cell r="M10">
            <v>278.7</v>
          </cell>
          <cell r="N10">
            <v>278.60000000000002</v>
          </cell>
          <cell r="O10">
            <v>279.3</v>
          </cell>
          <cell r="P10">
            <v>279.10000000000002</v>
          </cell>
          <cell r="Q10">
            <v>278.8</v>
          </cell>
          <cell r="R10">
            <v>279</v>
          </cell>
          <cell r="S10">
            <v>278.3</v>
          </cell>
          <cell r="T10">
            <v>279</v>
          </cell>
          <cell r="U10">
            <v>278.8</v>
          </cell>
          <cell r="V10">
            <v>279</v>
          </cell>
          <cell r="W10">
            <v>279.10000000000002</v>
          </cell>
          <cell r="X10">
            <v>279</v>
          </cell>
        </row>
        <row r="12">
          <cell r="B12">
            <v>278.8</v>
          </cell>
          <cell r="C12">
            <v>278.75</v>
          </cell>
          <cell r="D12">
            <v>278.86666666666662</v>
          </cell>
          <cell r="E12">
            <v>278.99999999999994</v>
          </cell>
          <cell r="F12">
            <v>278.91666666666669</v>
          </cell>
          <cell r="G12">
            <v>278.86666666666667</v>
          </cell>
          <cell r="H12">
            <v>278.93333333333334</v>
          </cell>
          <cell r="I12">
            <v>278.84999999999997</v>
          </cell>
          <cell r="J12">
            <v>278.84999999999997</v>
          </cell>
          <cell r="K12">
            <v>278.7</v>
          </cell>
          <cell r="L12">
            <v>278.84999999999997</v>
          </cell>
          <cell r="M12">
            <v>278.86666666666667</v>
          </cell>
          <cell r="N12">
            <v>278.86666666666662</v>
          </cell>
          <cell r="O12">
            <v>278.83333333333331</v>
          </cell>
          <cell r="P12">
            <v>279.01666666666665</v>
          </cell>
          <cell r="Q12">
            <v>278.88333333333333</v>
          </cell>
          <cell r="R12">
            <v>278.90000000000003</v>
          </cell>
          <cell r="S12">
            <v>278.61666666666662</v>
          </cell>
          <cell r="T12">
            <v>278.95</v>
          </cell>
          <cell r="U12">
            <v>278.88333333333333</v>
          </cell>
          <cell r="V12">
            <v>278.8</v>
          </cell>
          <cell r="W12">
            <v>278.93333333333334</v>
          </cell>
          <cell r="X12">
            <v>278.86666666666662</v>
          </cell>
        </row>
        <row r="16">
          <cell r="B16">
            <v>0.60000000000002274</v>
          </cell>
          <cell r="C16">
            <v>0.39999999999997726</v>
          </cell>
          <cell r="D16">
            <v>0.19999999999998863</v>
          </cell>
          <cell r="E16">
            <v>0.39999999999997726</v>
          </cell>
          <cell r="F16">
            <v>1.1000000000000227</v>
          </cell>
          <cell r="G16">
            <v>0.39999999999997726</v>
          </cell>
          <cell r="H16">
            <v>0.80000000000001137</v>
          </cell>
          <cell r="I16">
            <v>0.39999999999997726</v>
          </cell>
          <cell r="J16">
            <v>0.60000000000002274</v>
          </cell>
          <cell r="K16">
            <v>0.60000000000002274</v>
          </cell>
          <cell r="L16">
            <v>0.5</v>
          </cell>
          <cell r="M16">
            <v>0.69999999999998863</v>
          </cell>
          <cell r="N16">
            <v>0.39999999999997726</v>
          </cell>
          <cell r="O16">
            <v>0.90000000000003411</v>
          </cell>
          <cell r="P16">
            <v>0.30000000000001137</v>
          </cell>
          <cell r="Q16">
            <v>0.30000000000001137</v>
          </cell>
          <cell r="R16">
            <v>0.69999999999998863</v>
          </cell>
          <cell r="S16">
            <v>0.69999999999998863</v>
          </cell>
          <cell r="T16">
            <v>0.39999999999997726</v>
          </cell>
          <cell r="U16">
            <v>1</v>
          </cell>
          <cell r="V16">
            <v>0.70000000000004547</v>
          </cell>
          <cell r="W16">
            <v>0.80000000000001137</v>
          </cell>
          <cell r="X16">
            <v>0.5</v>
          </cell>
        </row>
      </sheetData>
      <sheetData sheetId="1" refreshError="1">
        <row r="22">
          <cell r="I22">
            <v>3.2997648570330558</v>
          </cell>
        </row>
      </sheetData>
      <sheetData sheetId="2" refreshError="1">
        <row r="4">
          <cell r="AB4" t="str">
            <v xml:space="preserve">ÜSS = </v>
          </cell>
          <cell r="AC4">
            <v>67.996649000000005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_Sayfa"/>
      <sheetName val="Veri_Giris"/>
      <sheetName val="Aylık Döküm"/>
      <sheetName val="database"/>
      <sheetName val="Cikti"/>
      <sheetName val="Sayfa1"/>
    </sheetNames>
    <sheetDataSet>
      <sheetData sheetId="0" refreshError="1">
        <row r="1">
          <cell r="G1">
            <v>3</v>
          </cell>
        </row>
      </sheetData>
      <sheetData sheetId="1" refreshError="1"/>
      <sheetData sheetId="2" refreshError="1"/>
      <sheetData sheetId="3" refreshError="1">
        <row r="2">
          <cell r="J2" t="str">
            <v>Ocak</v>
          </cell>
        </row>
        <row r="3">
          <cell r="J3" t="str">
            <v>Şubat</v>
          </cell>
        </row>
        <row r="4">
          <cell r="J4" t="str">
            <v>Mart</v>
          </cell>
        </row>
        <row r="5">
          <cell r="J5" t="str">
            <v>Nisan</v>
          </cell>
        </row>
        <row r="6">
          <cell r="J6" t="str">
            <v>Mayıs</v>
          </cell>
        </row>
        <row r="7">
          <cell r="J7" t="str">
            <v>Haziran</v>
          </cell>
        </row>
        <row r="8">
          <cell r="J8" t="str">
            <v>Temmuz</v>
          </cell>
        </row>
        <row r="9">
          <cell r="J9" t="str">
            <v>Ağustos</v>
          </cell>
        </row>
        <row r="10">
          <cell r="J10" t="str">
            <v>Eylül</v>
          </cell>
        </row>
        <row r="11">
          <cell r="J11" t="str">
            <v>Ekim</v>
          </cell>
        </row>
        <row r="12">
          <cell r="J12" t="str">
            <v>Kasım</v>
          </cell>
        </row>
        <row r="13">
          <cell r="J13" t="str">
            <v>Aralık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CL107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A2" sqref="A2:AE5"/>
    </sheetView>
  </sheetViews>
  <sheetFormatPr defaultColWidth="0.28515625" defaultRowHeight="12.75" x14ac:dyDescent="0.25"/>
  <cols>
    <col min="1" max="1" width="4.7109375" style="9" hidden="1" customWidth="1"/>
    <col min="2" max="2" width="3.42578125" style="16" customWidth="1"/>
    <col min="3" max="15" width="2.5703125" style="16" customWidth="1"/>
    <col min="16" max="24" width="2.28515625" style="16" customWidth="1"/>
    <col min="25" max="37" width="2.5703125" style="16" customWidth="1"/>
    <col min="38" max="40" width="2.28515625" style="16" customWidth="1"/>
    <col min="41" max="41" width="3.42578125" style="16" customWidth="1"/>
    <col min="42" max="42" width="5.85546875" style="16" customWidth="1"/>
    <col min="43" max="45" width="8.42578125" style="16" customWidth="1"/>
    <col min="46" max="46" width="8.42578125" style="38" customWidth="1"/>
    <col min="47" max="47" width="9.28515625" style="39" hidden="1" customWidth="1"/>
    <col min="48" max="48" width="36.5703125" style="39" hidden="1" customWidth="1"/>
    <col min="49" max="49" width="6.42578125" style="39" hidden="1" customWidth="1"/>
    <col min="50" max="50" width="6.42578125" style="8" hidden="1" customWidth="1"/>
    <col min="51" max="51" width="36.5703125" style="39" hidden="1" customWidth="1"/>
    <col min="52" max="63" width="6.42578125" style="8" hidden="1" customWidth="1"/>
    <col min="64" max="68" width="6.42578125" style="8" customWidth="1"/>
    <col min="69" max="237" width="20.7109375" style="8" customWidth="1"/>
    <col min="238" max="16384" width="0.28515625" style="8"/>
  </cols>
  <sheetData>
    <row r="1" spans="1:90" ht="6.75" customHeight="1" thickBot="1" x14ac:dyDescent="0.3">
      <c r="A1" s="1">
        <v>1</v>
      </c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5"/>
      <c r="AP1" s="6"/>
      <c r="AQ1" s="6"/>
      <c r="AR1" s="6"/>
      <c r="AS1" s="6"/>
      <c r="AT1" s="6"/>
      <c r="AU1" s="6"/>
      <c r="AV1" s="7" t="s">
        <v>0</v>
      </c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</row>
    <row r="2" spans="1:90" ht="23.25" customHeight="1" x14ac:dyDescent="0.25">
      <c r="A2" s="221" t="s">
        <v>123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3"/>
      <c r="AF2" s="41" t="s">
        <v>116</v>
      </c>
      <c r="AG2" s="44"/>
      <c r="AH2" s="44"/>
      <c r="AI2" s="30"/>
      <c r="AJ2" s="30"/>
      <c r="AK2" s="46"/>
      <c r="AL2" s="214" t="s">
        <v>117</v>
      </c>
      <c r="AM2" s="214"/>
      <c r="AN2" s="214"/>
      <c r="AO2" s="215"/>
      <c r="AP2" s="40"/>
      <c r="AQ2" s="40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2"/>
      <c r="BQ2" s="6"/>
      <c r="BR2" s="6"/>
      <c r="BS2" s="6"/>
      <c r="BT2" s="6"/>
      <c r="BU2" s="6"/>
      <c r="BV2" s="6"/>
      <c r="BW2" s="7"/>
      <c r="BX2" s="6"/>
      <c r="BY2" s="6"/>
      <c r="BZ2" s="7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</row>
    <row r="3" spans="1:90" ht="23.25" customHeight="1" x14ac:dyDescent="0.25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6"/>
      <c r="AF3" s="42" t="s">
        <v>118</v>
      </c>
      <c r="AG3" s="45"/>
      <c r="AH3" s="45"/>
      <c r="AI3" s="31"/>
      <c r="AJ3" s="31"/>
      <c r="AK3" s="40"/>
      <c r="AL3" s="216">
        <v>43770</v>
      </c>
      <c r="AM3" s="217"/>
      <c r="AN3" s="217"/>
      <c r="AO3" s="218"/>
      <c r="AP3" s="40"/>
      <c r="AQ3" s="40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2"/>
      <c r="BQ3" s="6"/>
      <c r="BR3" s="6"/>
      <c r="BS3" s="6"/>
      <c r="BT3" s="6"/>
      <c r="BU3" s="6"/>
      <c r="BV3" s="6"/>
      <c r="BW3" s="7"/>
      <c r="BX3" s="6"/>
      <c r="BY3" s="6"/>
      <c r="BZ3" s="7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</row>
    <row r="4" spans="1:90" ht="23.25" customHeight="1" x14ac:dyDescent="0.25">
      <c r="A4" s="224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6"/>
      <c r="AF4" s="42" t="s">
        <v>119</v>
      </c>
      <c r="AG4" s="45"/>
      <c r="AH4" s="45"/>
      <c r="AI4" s="31"/>
      <c r="AJ4" s="31"/>
      <c r="AK4" s="40"/>
      <c r="AL4" s="217" t="s">
        <v>120</v>
      </c>
      <c r="AM4" s="217"/>
      <c r="AN4" s="217"/>
      <c r="AO4" s="218"/>
      <c r="AP4" s="40"/>
      <c r="AQ4" s="40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2"/>
      <c r="BQ4" s="6"/>
      <c r="BR4" s="6"/>
      <c r="BS4" s="6"/>
      <c r="BT4" s="6"/>
      <c r="BU4" s="6"/>
      <c r="BV4" s="6"/>
      <c r="BW4" s="7"/>
      <c r="BX4" s="6"/>
      <c r="BY4" s="6"/>
      <c r="BZ4" s="7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</row>
    <row r="5" spans="1:90" ht="23.25" customHeight="1" thickBot="1" x14ac:dyDescent="0.3">
      <c r="A5" s="227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9"/>
      <c r="AF5" s="43" t="s">
        <v>121</v>
      </c>
      <c r="AG5" s="47"/>
      <c r="AH5" s="47"/>
      <c r="AI5" s="32"/>
      <c r="AJ5" s="32"/>
      <c r="AK5" s="48"/>
      <c r="AL5" s="219" t="s">
        <v>122</v>
      </c>
      <c r="AM5" s="219"/>
      <c r="AN5" s="219"/>
      <c r="AO5" s="220"/>
      <c r="AP5" s="40"/>
      <c r="AQ5" s="40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2"/>
      <c r="BQ5" s="6"/>
      <c r="BR5" s="6"/>
      <c r="BS5" s="6"/>
      <c r="BT5" s="6"/>
      <c r="BU5" s="6"/>
      <c r="BV5" s="6"/>
      <c r="BW5" s="7"/>
      <c r="BX5" s="6"/>
      <c r="BY5" s="6"/>
      <c r="BZ5" s="7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</row>
    <row r="6" spans="1:90" ht="5.25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  <c r="AP6" s="6"/>
      <c r="AQ6" s="6"/>
      <c r="AR6" s="6"/>
      <c r="AS6" s="6" t="s">
        <v>2</v>
      </c>
      <c r="AT6" s="6" t="s">
        <v>3</v>
      </c>
      <c r="AU6" s="6" t="s">
        <v>4</v>
      </c>
      <c r="AV6" s="7" t="s">
        <v>5</v>
      </c>
      <c r="AW6" s="6" t="s">
        <v>6</v>
      </c>
      <c r="AX6" s="6"/>
      <c r="AY6" s="7" t="s">
        <v>7</v>
      </c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90" ht="3.75" customHeight="1" x14ac:dyDescent="0.25">
      <c r="B7" s="230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2"/>
      <c r="AP7" s="6" t="s">
        <v>8</v>
      </c>
      <c r="AQ7" s="6"/>
      <c r="AR7" s="6"/>
      <c r="AS7" s="6"/>
      <c r="AT7" s="6"/>
      <c r="AU7" s="6" t="s">
        <v>9</v>
      </c>
      <c r="AV7" s="7" t="s">
        <v>10</v>
      </c>
      <c r="AW7" s="6" t="s">
        <v>11</v>
      </c>
      <c r="AX7" s="6"/>
      <c r="AY7" s="7" t="s">
        <v>12</v>
      </c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90" ht="18.75" customHeight="1" x14ac:dyDescent="0.25">
      <c r="B8" s="233" t="s">
        <v>13</v>
      </c>
      <c r="C8" s="234"/>
      <c r="D8" s="234"/>
      <c r="E8" s="234"/>
      <c r="F8" s="234"/>
      <c r="G8" s="13"/>
      <c r="H8" s="235">
        <f>COUNTIF($AK$14:$AK$64,"&gt;"&amp;0)</f>
        <v>0</v>
      </c>
      <c r="I8" s="235"/>
      <c r="J8" s="235"/>
      <c r="K8" s="235"/>
      <c r="L8" s="235"/>
      <c r="M8" s="235"/>
      <c r="N8" s="236"/>
      <c r="O8" s="237" t="s">
        <v>14</v>
      </c>
      <c r="P8" s="237"/>
      <c r="Q8" s="237"/>
      <c r="R8" s="237"/>
      <c r="S8" s="237"/>
      <c r="T8" s="237"/>
      <c r="U8" s="237"/>
      <c r="V8" s="14" t="s">
        <v>15</v>
      </c>
      <c r="W8" s="238">
        <f ca="1">TODAY()</f>
        <v>45160</v>
      </c>
      <c r="X8" s="238"/>
      <c r="Y8" s="238"/>
      <c r="Z8" s="238"/>
      <c r="AA8" s="238"/>
      <c r="AB8" s="239"/>
      <c r="AC8" s="240" t="s">
        <v>16</v>
      </c>
      <c r="AD8" s="237"/>
      <c r="AE8" s="237"/>
      <c r="AF8" s="237"/>
      <c r="AG8" s="14" t="s">
        <v>15</v>
      </c>
      <c r="AH8" s="241" t="str">
        <f>IF($F$11="","",VLOOKUP($F$11,$AV$1:$AW$106,2,FALSE)&amp;"-")</f>
        <v/>
      </c>
      <c r="AI8" s="241"/>
      <c r="AJ8" s="241"/>
      <c r="AK8" s="241"/>
      <c r="AL8" s="241"/>
      <c r="AM8" s="241"/>
      <c r="AN8" s="241"/>
      <c r="AO8" s="242"/>
      <c r="AP8" s="6" t="e">
        <f>ROUND(AK70-INT(AK70),2)</f>
        <v>#REF!</v>
      </c>
      <c r="AQ8" s="6"/>
      <c r="AR8" s="6"/>
      <c r="AS8" s="6"/>
      <c r="AT8" s="6"/>
      <c r="AU8" s="6" t="s">
        <v>17</v>
      </c>
      <c r="AV8" s="7" t="s">
        <v>18</v>
      </c>
      <c r="AW8" s="6" t="s">
        <v>19</v>
      </c>
      <c r="AX8" s="6"/>
      <c r="AY8" s="7" t="s">
        <v>20</v>
      </c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90" s="16" customFormat="1" ht="14.25" customHeight="1" x14ac:dyDescent="0.25">
      <c r="A9" s="15"/>
      <c r="B9" s="190" t="s">
        <v>21</v>
      </c>
      <c r="C9" s="191"/>
      <c r="D9" s="191"/>
      <c r="E9" s="192"/>
      <c r="F9" s="196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8"/>
      <c r="AP9" s="6"/>
      <c r="AQ9" s="6"/>
      <c r="AR9" s="6"/>
      <c r="AS9" s="6"/>
      <c r="AT9" s="6"/>
      <c r="AU9" s="6" t="s">
        <v>22</v>
      </c>
      <c r="AV9" s="7" t="s">
        <v>23</v>
      </c>
      <c r="AW9" s="6" t="s">
        <v>24</v>
      </c>
      <c r="AX9" s="6"/>
      <c r="AY9" s="7" t="s">
        <v>25</v>
      </c>
      <c r="AZ9" s="6"/>
      <c r="BA9" s="6"/>
      <c r="BB9" s="6"/>
      <c r="BC9" s="6"/>
      <c r="BD9" s="6"/>
      <c r="BE9" s="6"/>
      <c r="BF9" s="6"/>
      <c r="BG9" s="6"/>
      <c r="BH9" s="6"/>
    </row>
    <row r="10" spans="1:90" s="16" customFormat="1" ht="14.25" customHeight="1" x14ac:dyDescent="0.25">
      <c r="A10" s="15"/>
      <c r="B10" s="193"/>
      <c r="C10" s="194"/>
      <c r="D10" s="194"/>
      <c r="E10" s="195"/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1"/>
      <c r="AP10" s="6"/>
      <c r="AQ10" s="6"/>
      <c r="AR10" s="6"/>
      <c r="AS10" s="6"/>
      <c r="AT10" s="6"/>
      <c r="AU10" s="6" t="s">
        <v>22</v>
      </c>
      <c r="AV10" s="7" t="s">
        <v>23</v>
      </c>
      <c r="AW10" s="6" t="s">
        <v>24</v>
      </c>
      <c r="AX10" s="6"/>
      <c r="AY10" s="7" t="s">
        <v>26</v>
      </c>
      <c r="AZ10" s="6"/>
      <c r="BA10" s="6"/>
      <c r="BB10" s="6"/>
      <c r="BC10" s="6"/>
      <c r="BD10" s="6"/>
      <c r="BE10" s="6"/>
      <c r="BF10" s="6"/>
      <c r="BG10" s="6"/>
      <c r="BH10" s="6"/>
    </row>
    <row r="11" spans="1:90" ht="18.75" customHeight="1" x14ac:dyDescent="0.25">
      <c r="B11" s="202" t="s">
        <v>27</v>
      </c>
      <c r="C11" s="203"/>
      <c r="D11" s="203"/>
      <c r="E11" s="204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9" t="s">
        <v>28</v>
      </c>
      <c r="V11" s="209"/>
      <c r="W11" s="209"/>
      <c r="X11" s="209"/>
      <c r="Y11" s="209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1"/>
      <c r="AP11" s="181" t="s">
        <v>1</v>
      </c>
      <c r="AQ11" s="182"/>
      <c r="AR11" s="182"/>
      <c r="AS11" s="183"/>
      <c r="AT11" s="6" t="e">
        <f>VLOOKUP($AP$11,$AS$6:$AT$7,2,FALSE)</f>
        <v>#N/A</v>
      </c>
      <c r="AU11" s="6" t="s">
        <v>29</v>
      </c>
      <c r="AV11" s="7" t="s">
        <v>30</v>
      </c>
      <c r="AW11" s="6" t="s">
        <v>31</v>
      </c>
      <c r="AX11" s="6"/>
      <c r="AY11" s="7" t="s">
        <v>32</v>
      </c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90" ht="7.5" customHeight="1" x14ac:dyDescent="0.25">
      <c r="B12" s="205"/>
      <c r="C12" s="206"/>
      <c r="D12" s="206"/>
      <c r="E12" s="207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9"/>
      <c r="V12" s="209"/>
      <c r="W12" s="209"/>
      <c r="X12" s="209"/>
      <c r="Y12" s="209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3"/>
      <c r="AP12" s="184"/>
      <c r="AQ12" s="185"/>
      <c r="AR12" s="185"/>
      <c r="AS12" s="186"/>
      <c r="AT12" s="6"/>
      <c r="AU12" s="6" t="s">
        <v>33</v>
      </c>
      <c r="AV12" s="7" t="s">
        <v>34</v>
      </c>
      <c r="AW12" s="6" t="s">
        <v>35</v>
      </c>
      <c r="AX12" s="6"/>
      <c r="AY12" s="7" t="s">
        <v>36</v>
      </c>
      <c r="AZ12" s="6"/>
      <c r="BA12" s="6"/>
      <c r="BB12" s="6"/>
      <c r="BC12" s="6"/>
      <c r="BD12" s="6"/>
      <c r="BE12" s="6"/>
      <c r="BF12" s="6"/>
      <c r="BG12" s="6"/>
      <c r="BH12" s="6"/>
    </row>
    <row r="13" spans="1:90" s="19" customFormat="1" ht="28.5" customHeight="1" thickBot="1" x14ac:dyDescent="0.3">
      <c r="A13" s="17"/>
      <c r="B13" s="18" t="s">
        <v>37</v>
      </c>
      <c r="C13" s="187" t="s">
        <v>38</v>
      </c>
      <c r="D13" s="188"/>
      <c r="E13" s="188"/>
      <c r="F13" s="188"/>
      <c r="G13" s="188"/>
      <c r="H13" s="188"/>
      <c r="I13" s="188"/>
      <c r="J13" s="188"/>
      <c r="K13" s="189"/>
      <c r="L13" s="187" t="s">
        <v>39</v>
      </c>
      <c r="M13" s="188"/>
      <c r="N13" s="188"/>
      <c r="O13" s="188"/>
      <c r="P13" s="188"/>
      <c r="Q13" s="189"/>
      <c r="R13" s="187" t="s">
        <v>40</v>
      </c>
      <c r="S13" s="188"/>
      <c r="T13" s="189"/>
      <c r="U13" s="187" t="s">
        <v>41</v>
      </c>
      <c r="V13" s="188"/>
      <c r="W13" s="188"/>
      <c r="X13" s="189"/>
      <c r="Y13" s="187" t="str">
        <f>IF(AND($Z$11="",$Y$14&lt;&gt;""),"Ad ve soyadınızı yazınız","Açıklama")</f>
        <v>Açıklama</v>
      </c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9"/>
      <c r="AK13" s="187" t="s">
        <v>42</v>
      </c>
      <c r="AL13" s="188"/>
      <c r="AM13" s="188"/>
      <c r="AN13" s="188"/>
      <c r="AO13" s="189"/>
      <c r="AP13" s="6"/>
      <c r="AQ13" s="6"/>
      <c r="AR13" s="6"/>
      <c r="AS13" s="6"/>
      <c r="AT13" s="6"/>
      <c r="AU13" s="6" t="s">
        <v>43</v>
      </c>
      <c r="AV13" s="7" t="s">
        <v>44</v>
      </c>
      <c r="AW13" s="6" t="s">
        <v>45</v>
      </c>
      <c r="AX13" s="6"/>
      <c r="AY13" s="7" t="s">
        <v>46</v>
      </c>
      <c r="AZ13" s="6"/>
      <c r="BA13" s="6"/>
      <c r="BB13" s="6"/>
      <c r="BC13" s="6"/>
      <c r="BD13" s="6"/>
      <c r="BE13" s="6"/>
      <c r="BF13" s="6"/>
      <c r="BG13" s="6"/>
      <c r="BH13" s="6"/>
    </row>
    <row r="14" spans="1:90" s="16" customFormat="1" ht="8.4499999999999993" customHeight="1" x14ac:dyDescent="0.25">
      <c r="A14" s="17">
        <f>IF(COUNTIF($L13:L$13,L14)&gt;=1,"",B14)</f>
        <v>1</v>
      </c>
      <c r="B14" s="97">
        <v>1</v>
      </c>
      <c r="C14" s="100"/>
      <c r="D14" s="101"/>
      <c r="E14" s="101"/>
      <c r="F14" s="101"/>
      <c r="G14" s="101"/>
      <c r="H14" s="101"/>
      <c r="I14" s="101"/>
      <c r="J14" s="101"/>
      <c r="K14" s="102"/>
      <c r="L14" s="109"/>
      <c r="M14" s="110"/>
      <c r="N14" s="110"/>
      <c r="O14" s="110"/>
      <c r="P14" s="110"/>
      <c r="Q14" s="111"/>
      <c r="R14" s="118"/>
      <c r="S14" s="119"/>
      <c r="T14" s="120"/>
      <c r="U14" s="127"/>
      <c r="V14" s="128"/>
      <c r="W14" s="128"/>
      <c r="X14" s="129"/>
      <c r="Y14" s="136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8"/>
      <c r="AK14" s="145"/>
      <c r="AL14" s="146"/>
      <c r="AM14" s="146"/>
      <c r="AN14" s="146"/>
      <c r="AO14" s="147"/>
      <c r="AP14" s="6"/>
      <c r="AQ14" s="172" t="s">
        <v>47</v>
      </c>
      <c r="AR14" s="173"/>
      <c r="AS14" s="173"/>
      <c r="AT14" s="174"/>
      <c r="AU14" s="6" t="s">
        <v>48</v>
      </c>
      <c r="AV14" s="7" t="s">
        <v>49</v>
      </c>
      <c r="AW14" s="6" t="s">
        <v>50</v>
      </c>
      <c r="AX14" s="6"/>
      <c r="AY14" s="7" t="s">
        <v>51</v>
      </c>
      <c r="AZ14" s="6"/>
      <c r="BA14" s="6"/>
      <c r="BB14" s="6"/>
      <c r="BC14" s="6"/>
      <c r="BD14" s="6"/>
      <c r="BE14" s="6"/>
      <c r="BF14" s="6"/>
      <c r="BG14" s="6"/>
      <c r="BH14" s="6"/>
    </row>
    <row r="15" spans="1:90" s="16" customFormat="1" ht="8.4499999999999993" customHeight="1" x14ac:dyDescent="0.25">
      <c r="A15" s="17"/>
      <c r="B15" s="98"/>
      <c r="C15" s="103"/>
      <c r="D15" s="104"/>
      <c r="E15" s="104"/>
      <c r="F15" s="104"/>
      <c r="G15" s="104"/>
      <c r="H15" s="104"/>
      <c r="I15" s="104"/>
      <c r="J15" s="104"/>
      <c r="K15" s="105"/>
      <c r="L15" s="112"/>
      <c r="M15" s="113"/>
      <c r="N15" s="113"/>
      <c r="O15" s="113"/>
      <c r="P15" s="113"/>
      <c r="Q15" s="114"/>
      <c r="R15" s="121"/>
      <c r="S15" s="122"/>
      <c r="T15" s="123"/>
      <c r="U15" s="130"/>
      <c r="V15" s="131"/>
      <c r="W15" s="131"/>
      <c r="X15" s="132"/>
      <c r="Y15" s="139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1"/>
      <c r="AK15" s="148"/>
      <c r="AL15" s="149"/>
      <c r="AM15" s="149"/>
      <c r="AN15" s="149"/>
      <c r="AO15" s="150"/>
      <c r="AP15" s="6"/>
      <c r="AQ15" s="175"/>
      <c r="AR15" s="176"/>
      <c r="AS15" s="176"/>
      <c r="AT15" s="177"/>
      <c r="AU15" s="6" t="s">
        <v>52</v>
      </c>
      <c r="AV15" s="7" t="s">
        <v>53</v>
      </c>
      <c r="AW15" s="6" t="s">
        <v>54</v>
      </c>
      <c r="AX15" s="6"/>
      <c r="AY15" s="7" t="s">
        <v>55</v>
      </c>
      <c r="AZ15" s="6"/>
      <c r="BA15" s="6"/>
      <c r="BB15" s="6"/>
      <c r="BC15" s="6"/>
      <c r="BD15" s="6"/>
      <c r="BE15" s="6"/>
      <c r="BF15" s="6"/>
      <c r="BG15" s="6"/>
      <c r="BH15" s="6"/>
    </row>
    <row r="16" spans="1:90" s="16" customFormat="1" ht="8.4499999999999993" customHeight="1" x14ac:dyDescent="0.25">
      <c r="A16" s="17"/>
      <c r="B16" s="98"/>
      <c r="C16" s="103"/>
      <c r="D16" s="104"/>
      <c r="E16" s="104"/>
      <c r="F16" s="104"/>
      <c r="G16" s="104"/>
      <c r="H16" s="104"/>
      <c r="I16" s="104"/>
      <c r="J16" s="104"/>
      <c r="K16" s="105"/>
      <c r="L16" s="112"/>
      <c r="M16" s="113"/>
      <c r="N16" s="113"/>
      <c r="O16" s="113"/>
      <c r="P16" s="113"/>
      <c r="Q16" s="114"/>
      <c r="R16" s="121"/>
      <c r="S16" s="122"/>
      <c r="T16" s="123"/>
      <c r="U16" s="130"/>
      <c r="V16" s="131"/>
      <c r="W16" s="131"/>
      <c r="X16" s="132"/>
      <c r="Y16" s="139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1"/>
      <c r="AK16" s="148"/>
      <c r="AL16" s="149"/>
      <c r="AM16" s="149"/>
      <c r="AN16" s="149"/>
      <c r="AO16" s="150"/>
      <c r="AP16" s="6"/>
      <c r="AQ16" s="175"/>
      <c r="AR16" s="176"/>
      <c r="AS16" s="176"/>
      <c r="AT16" s="177"/>
      <c r="AU16" s="6" t="s">
        <v>56</v>
      </c>
      <c r="AV16" s="7" t="s">
        <v>57</v>
      </c>
      <c r="AW16" s="6" t="s">
        <v>58</v>
      </c>
      <c r="AX16" s="6"/>
      <c r="AY16" s="7" t="s">
        <v>59</v>
      </c>
      <c r="AZ16" s="6"/>
      <c r="BA16" s="6"/>
      <c r="BB16" s="6"/>
      <c r="BC16" s="6"/>
      <c r="BD16" s="6"/>
      <c r="BE16" s="6"/>
      <c r="BF16" s="6"/>
      <c r="BG16" s="6"/>
      <c r="BH16" s="6"/>
    </row>
    <row r="17" spans="1:60" s="16" customFormat="1" ht="8.4499999999999993" customHeight="1" x14ac:dyDescent="0.25">
      <c r="A17" s="17"/>
      <c r="B17" s="98"/>
      <c r="C17" s="103"/>
      <c r="D17" s="104"/>
      <c r="E17" s="104"/>
      <c r="F17" s="104"/>
      <c r="G17" s="104"/>
      <c r="H17" s="104"/>
      <c r="I17" s="104"/>
      <c r="J17" s="104"/>
      <c r="K17" s="105"/>
      <c r="L17" s="112"/>
      <c r="M17" s="113"/>
      <c r="N17" s="113"/>
      <c r="O17" s="113"/>
      <c r="P17" s="113"/>
      <c r="Q17" s="114"/>
      <c r="R17" s="121"/>
      <c r="S17" s="122"/>
      <c r="T17" s="123"/>
      <c r="U17" s="130"/>
      <c r="V17" s="131"/>
      <c r="W17" s="131"/>
      <c r="X17" s="132"/>
      <c r="Y17" s="139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1"/>
      <c r="AK17" s="148"/>
      <c r="AL17" s="149"/>
      <c r="AM17" s="149"/>
      <c r="AN17" s="149"/>
      <c r="AO17" s="150"/>
      <c r="AP17" s="6"/>
      <c r="AQ17" s="175"/>
      <c r="AR17" s="176"/>
      <c r="AS17" s="176"/>
      <c r="AT17" s="177"/>
      <c r="AU17" s="6" t="s">
        <v>60</v>
      </c>
      <c r="AV17" s="7" t="s">
        <v>61</v>
      </c>
      <c r="AW17" s="6"/>
      <c r="AX17" s="6"/>
      <c r="AY17" s="7" t="s">
        <v>62</v>
      </c>
      <c r="AZ17" s="6"/>
      <c r="BA17" s="6"/>
      <c r="BB17" s="6"/>
      <c r="BC17" s="6"/>
      <c r="BD17" s="6"/>
      <c r="BE17" s="6"/>
      <c r="BF17" s="6"/>
      <c r="BG17" s="6"/>
      <c r="BH17" s="6"/>
    </row>
    <row r="18" spans="1:60" s="16" customFormat="1" ht="8.4499999999999993" customHeight="1" x14ac:dyDescent="0.25">
      <c r="A18" s="17"/>
      <c r="B18" s="99"/>
      <c r="C18" s="106"/>
      <c r="D18" s="107"/>
      <c r="E18" s="107"/>
      <c r="F18" s="107"/>
      <c r="G18" s="107"/>
      <c r="H18" s="107"/>
      <c r="I18" s="107"/>
      <c r="J18" s="107"/>
      <c r="K18" s="108"/>
      <c r="L18" s="115"/>
      <c r="M18" s="116"/>
      <c r="N18" s="116"/>
      <c r="O18" s="116"/>
      <c r="P18" s="116"/>
      <c r="Q18" s="117"/>
      <c r="R18" s="124"/>
      <c r="S18" s="125"/>
      <c r="T18" s="126"/>
      <c r="U18" s="133"/>
      <c r="V18" s="134"/>
      <c r="W18" s="134"/>
      <c r="X18" s="135"/>
      <c r="Y18" s="142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4"/>
      <c r="AK18" s="151"/>
      <c r="AL18" s="152"/>
      <c r="AM18" s="152"/>
      <c r="AN18" s="152"/>
      <c r="AO18" s="153"/>
      <c r="AP18" s="6"/>
      <c r="AQ18" s="175"/>
      <c r="AR18" s="176"/>
      <c r="AS18" s="176"/>
      <c r="AT18" s="177"/>
      <c r="AU18" s="6" t="s">
        <v>63</v>
      </c>
      <c r="AV18" s="7" t="s">
        <v>64</v>
      </c>
      <c r="AW18" s="6"/>
      <c r="AX18" s="6"/>
      <c r="AY18" s="7" t="s">
        <v>65</v>
      </c>
      <c r="AZ18" s="6"/>
      <c r="BA18" s="6"/>
      <c r="BB18" s="6"/>
      <c r="BC18" s="6"/>
      <c r="BD18" s="6"/>
      <c r="BE18" s="6"/>
      <c r="BF18" s="6"/>
      <c r="BG18" s="6"/>
      <c r="BH18" s="6"/>
    </row>
    <row r="19" spans="1:60" s="16" customFormat="1" ht="8.4499999999999993" customHeight="1" x14ac:dyDescent="0.25">
      <c r="A19" s="17">
        <f>IF(L19="",0,IF(COUNTIF($L$13:L14,L19)&gt;=1,0,B19))</f>
        <v>0</v>
      </c>
      <c r="B19" s="97">
        <v>2</v>
      </c>
      <c r="C19" s="100"/>
      <c r="D19" s="101"/>
      <c r="E19" s="101"/>
      <c r="F19" s="101"/>
      <c r="G19" s="101"/>
      <c r="H19" s="101"/>
      <c r="I19" s="101"/>
      <c r="J19" s="101"/>
      <c r="K19" s="102"/>
      <c r="L19" s="109"/>
      <c r="M19" s="110"/>
      <c r="N19" s="110"/>
      <c r="O19" s="110"/>
      <c r="P19" s="110"/>
      <c r="Q19" s="111"/>
      <c r="R19" s="118"/>
      <c r="S19" s="119"/>
      <c r="T19" s="120"/>
      <c r="U19" s="127"/>
      <c r="V19" s="128"/>
      <c r="W19" s="128"/>
      <c r="X19" s="129"/>
      <c r="Y19" s="136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8"/>
      <c r="AK19" s="145"/>
      <c r="AL19" s="146"/>
      <c r="AM19" s="146"/>
      <c r="AN19" s="146"/>
      <c r="AO19" s="147"/>
      <c r="AP19" s="6"/>
      <c r="AQ19" s="175"/>
      <c r="AR19" s="176"/>
      <c r="AS19" s="176"/>
      <c r="AT19" s="177"/>
      <c r="AU19" s="6" t="s">
        <v>66</v>
      </c>
      <c r="AV19" s="7" t="s">
        <v>67</v>
      </c>
      <c r="AW19" s="6"/>
      <c r="AX19" s="6"/>
      <c r="AY19" s="7" t="s">
        <v>68</v>
      </c>
      <c r="AZ19" s="6"/>
      <c r="BA19" s="6"/>
      <c r="BB19" s="6"/>
      <c r="BC19" s="6"/>
      <c r="BD19" s="6"/>
      <c r="BE19" s="6"/>
      <c r="BF19" s="6"/>
      <c r="BG19" s="6"/>
      <c r="BH19" s="6"/>
    </row>
    <row r="20" spans="1:60" s="16" customFormat="1" ht="8.4499999999999993" customHeight="1" x14ac:dyDescent="0.25">
      <c r="A20" s="17"/>
      <c r="B20" s="98"/>
      <c r="C20" s="103"/>
      <c r="D20" s="104"/>
      <c r="E20" s="104"/>
      <c r="F20" s="104"/>
      <c r="G20" s="104"/>
      <c r="H20" s="104"/>
      <c r="I20" s="104"/>
      <c r="J20" s="104"/>
      <c r="K20" s="105"/>
      <c r="L20" s="112"/>
      <c r="M20" s="113"/>
      <c r="N20" s="113"/>
      <c r="O20" s="113"/>
      <c r="P20" s="113"/>
      <c r="Q20" s="114"/>
      <c r="R20" s="121"/>
      <c r="S20" s="122"/>
      <c r="T20" s="123"/>
      <c r="U20" s="130"/>
      <c r="V20" s="131"/>
      <c r="W20" s="131"/>
      <c r="X20" s="132"/>
      <c r="Y20" s="139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1"/>
      <c r="AK20" s="148"/>
      <c r="AL20" s="149"/>
      <c r="AM20" s="149"/>
      <c r="AN20" s="149"/>
      <c r="AO20" s="150"/>
      <c r="AP20" s="6"/>
      <c r="AQ20" s="175"/>
      <c r="AR20" s="176"/>
      <c r="AS20" s="176"/>
      <c r="AT20" s="177"/>
      <c r="AU20" s="6" t="s">
        <v>69</v>
      </c>
      <c r="AV20" s="7" t="s">
        <v>70</v>
      </c>
      <c r="AW20" s="6"/>
      <c r="AX20" s="6"/>
      <c r="AY20" s="7" t="s">
        <v>71</v>
      </c>
      <c r="AZ20" s="6"/>
      <c r="BA20" s="6"/>
      <c r="BB20" s="6"/>
      <c r="BC20" s="6"/>
      <c r="BD20" s="6"/>
      <c r="BE20" s="6"/>
      <c r="BF20" s="6"/>
      <c r="BG20" s="6"/>
      <c r="BH20" s="6"/>
    </row>
    <row r="21" spans="1:60" s="16" customFormat="1" ht="8.4499999999999993" customHeight="1" x14ac:dyDescent="0.25">
      <c r="A21" s="17"/>
      <c r="B21" s="98"/>
      <c r="C21" s="103"/>
      <c r="D21" s="104"/>
      <c r="E21" s="104"/>
      <c r="F21" s="104"/>
      <c r="G21" s="104"/>
      <c r="H21" s="104"/>
      <c r="I21" s="104"/>
      <c r="J21" s="104"/>
      <c r="K21" s="105"/>
      <c r="L21" s="112"/>
      <c r="M21" s="113"/>
      <c r="N21" s="113"/>
      <c r="O21" s="113"/>
      <c r="P21" s="113"/>
      <c r="Q21" s="114"/>
      <c r="R21" s="121"/>
      <c r="S21" s="122"/>
      <c r="T21" s="123"/>
      <c r="U21" s="130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1"/>
      <c r="AK21" s="148"/>
      <c r="AL21" s="149"/>
      <c r="AM21" s="149"/>
      <c r="AN21" s="149"/>
      <c r="AO21" s="150"/>
      <c r="AP21" s="6"/>
      <c r="AQ21" s="175"/>
      <c r="AR21" s="176"/>
      <c r="AS21" s="176"/>
      <c r="AT21" s="177"/>
      <c r="AU21" s="6" t="s">
        <v>72</v>
      </c>
      <c r="AV21" s="7" t="s">
        <v>73</v>
      </c>
      <c r="AW21" s="6"/>
      <c r="AX21" s="6"/>
      <c r="AY21" s="7" t="s">
        <v>74</v>
      </c>
      <c r="AZ21" s="6"/>
      <c r="BA21" s="6"/>
      <c r="BB21" s="6"/>
      <c r="BC21" s="6"/>
      <c r="BD21" s="6"/>
      <c r="BE21" s="6"/>
      <c r="BF21" s="6"/>
      <c r="BG21" s="6"/>
      <c r="BH21" s="6"/>
    </row>
    <row r="22" spans="1:60" s="16" customFormat="1" ht="8.4499999999999993" customHeight="1" x14ac:dyDescent="0.25">
      <c r="A22" s="17"/>
      <c r="B22" s="98"/>
      <c r="C22" s="103"/>
      <c r="D22" s="104"/>
      <c r="E22" s="104"/>
      <c r="F22" s="104"/>
      <c r="G22" s="104"/>
      <c r="H22" s="104"/>
      <c r="I22" s="104"/>
      <c r="J22" s="104"/>
      <c r="K22" s="105"/>
      <c r="L22" s="112"/>
      <c r="M22" s="113"/>
      <c r="N22" s="113"/>
      <c r="O22" s="113"/>
      <c r="P22" s="113"/>
      <c r="Q22" s="114"/>
      <c r="R22" s="121"/>
      <c r="S22" s="122"/>
      <c r="T22" s="123"/>
      <c r="U22" s="130"/>
      <c r="V22" s="131"/>
      <c r="W22" s="131"/>
      <c r="X22" s="132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1"/>
      <c r="AK22" s="148"/>
      <c r="AL22" s="149"/>
      <c r="AM22" s="149"/>
      <c r="AN22" s="149"/>
      <c r="AO22" s="150"/>
      <c r="AP22" s="6"/>
      <c r="AQ22" s="175"/>
      <c r="AR22" s="176"/>
      <c r="AS22" s="176"/>
      <c r="AT22" s="177"/>
      <c r="AU22" s="6" t="s">
        <v>75</v>
      </c>
      <c r="AV22" s="7" t="s">
        <v>76</v>
      </c>
      <c r="AW22" s="6"/>
      <c r="AX22" s="6"/>
      <c r="AY22" s="7" t="s">
        <v>77</v>
      </c>
      <c r="AZ22" s="6"/>
      <c r="BA22" s="6"/>
      <c r="BB22" s="6"/>
      <c r="BC22" s="6"/>
      <c r="BD22" s="6"/>
      <c r="BE22" s="6"/>
      <c r="BF22" s="6"/>
      <c r="BG22" s="6"/>
      <c r="BH22" s="6"/>
    </row>
    <row r="23" spans="1:60" s="16" customFormat="1" ht="8.4499999999999993" customHeight="1" x14ac:dyDescent="0.25">
      <c r="A23" s="17"/>
      <c r="B23" s="99"/>
      <c r="C23" s="106"/>
      <c r="D23" s="107"/>
      <c r="E23" s="107"/>
      <c r="F23" s="107"/>
      <c r="G23" s="107"/>
      <c r="H23" s="107"/>
      <c r="I23" s="107"/>
      <c r="J23" s="107"/>
      <c r="K23" s="108"/>
      <c r="L23" s="115"/>
      <c r="M23" s="116"/>
      <c r="N23" s="116"/>
      <c r="O23" s="116"/>
      <c r="P23" s="116"/>
      <c r="Q23" s="117"/>
      <c r="R23" s="124"/>
      <c r="S23" s="125"/>
      <c r="T23" s="126"/>
      <c r="U23" s="133"/>
      <c r="V23" s="134"/>
      <c r="W23" s="134"/>
      <c r="X23" s="135"/>
      <c r="Y23" s="142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4"/>
      <c r="AK23" s="151"/>
      <c r="AL23" s="152"/>
      <c r="AM23" s="152"/>
      <c r="AN23" s="152"/>
      <c r="AO23" s="153"/>
      <c r="AP23" s="6"/>
      <c r="AQ23" s="175"/>
      <c r="AR23" s="176"/>
      <c r="AS23" s="176"/>
      <c r="AT23" s="177"/>
      <c r="AU23" s="6" t="s">
        <v>78</v>
      </c>
      <c r="AV23" s="7" t="s">
        <v>79</v>
      </c>
      <c r="AW23" s="6"/>
      <c r="AX23" s="6"/>
      <c r="AY23" s="7" t="s">
        <v>80</v>
      </c>
      <c r="AZ23" s="6"/>
      <c r="BA23" s="6"/>
      <c r="BB23" s="6"/>
      <c r="BC23" s="6"/>
      <c r="BD23" s="6"/>
      <c r="BE23" s="6"/>
      <c r="BF23" s="6"/>
      <c r="BG23" s="6"/>
      <c r="BH23" s="6"/>
    </row>
    <row r="24" spans="1:60" s="16" customFormat="1" ht="8.4499999999999993" customHeight="1" x14ac:dyDescent="0.25">
      <c r="A24" s="17">
        <f>IF(L24="",0,IF(COUNTIF($L$13:L19,L24)&gt;=1,0,B24))</f>
        <v>0</v>
      </c>
      <c r="B24" s="97">
        <v>3</v>
      </c>
      <c r="C24" s="100"/>
      <c r="D24" s="101"/>
      <c r="E24" s="101"/>
      <c r="F24" s="101"/>
      <c r="G24" s="101"/>
      <c r="H24" s="101"/>
      <c r="I24" s="101"/>
      <c r="J24" s="101"/>
      <c r="K24" s="102"/>
      <c r="L24" s="109"/>
      <c r="M24" s="110"/>
      <c r="N24" s="110"/>
      <c r="O24" s="110"/>
      <c r="P24" s="110"/>
      <c r="Q24" s="111"/>
      <c r="R24" s="118"/>
      <c r="S24" s="119"/>
      <c r="T24" s="120"/>
      <c r="U24" s="127"/>
      <c r="V24" s="128"/>
      <c r="W24" s="128"/>
      <c r="X24" s="129"/>
      <c r="Y24" s="136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8"/>
      <c r="AK24" s="145"/>
      <c r="AL24" s="146"/>
      <c r="AM24" s="146"/>
      <c r="AN24" s="146"/>
      <c r="AO24" s="147"/>
      <c r="AP24" s="6"/>
      <c r="AQ24" s="175"/>
      <c r="AR24" s="176"/>
      <c r="AS24" s="176"/>
      <c r="AT24" s="177"/>
      <c r="AU24" s="6" t="s">
        <v>81</v>
      </c>
      <c r="AV24" s="7" t="s">
        <v>82</v>
      </c>
      <c r="AW24" s="6"/>
      <c r="AX24" s="6"/>
      <c r="AY24" s="7" t="s">
        <v>83</v>
      </c>
      <c r="AZ24" s="6"/>
      <c r="BA24" s="6"/>
      <c r="BB24" s="6"/>
      <c r="BC24" s="6"/>
      <c r="BD24" s="6"/>
      <c r="BE24" s="6"/>
      <c r="BF24" s="6"/>
      <c r="BG24" s="6"/>
      <c r="BH24" s="6"/>
    </row>
    <row r="25" spans="1:60" s="16" customFormat="1" ht="8.4499999999999993" customHeight="1" x14ac:dyDescent="0.25">
      <c r="A25" s="17"/>
      <c r="B25" s="98"/>
      <c r="C25" s="103"/>
      <c r="D25" s="104"/>
      <c r="E25" s="104"/>
      <c r="F25" s="104"/>
      <c r="G25" s="104"/>
      <c r="H25" s="104"/>
      <c r="I25" s="104"/>
      <c r="J25" s="104"/>
      <c r="K25" s="105"/>
      <c r="L25" s="112"/>
      <c r="M25" s="113"/>
      <c r="N25" s="113"/>
      <c r="O25" s="113"/>
      <c r="P25" s="113"/>
      <c r="Q25" s="114"/>
      <c r="R25" s="121"/>
      <c r="S25" s="122"/>
      <c r="T25" s="123"/>
      <c r="U25" s="130"/>
      <c r="V25" s="131"/>
      <c r="W25" s="131"/>
      <c r="X25" s="132"/>
      <c r="Y25" s="139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1"/>
      <c r="AK25" s="148"/>
      <c r="AL25" s="149"/>
      <c r="AM25" s="149"/>
      <c r="AN25" s="149"/>
      <c r="AO25" s="150"/>
      <c r="AP25" s="6"/>
      <c r="AQ25" s="175"/>
      <c r="AR25" s="176"/>
      <c r="AS25" s="176"/>
      <c r="AT25" s="177"/>
      <c r="AU25" s="6" t="s">
        <v>84</v>
      </c>
      <c r="AV25" s="7" t="s">
        <v>85</v>
      </c>
      <c r="AW25" s="6"/>
      <c r="AX25" s="6"/>
      <c r="AY25" s="7" t="s">
        <v>86</v>
      </c>
      <c r="AZ25" s="6"/>
      <c r="BA25" s="6"/>
      <c r="BB25" s="6"/>
      <c r="BC25" s="6"/>
      <c r="BD25" s="6"/>
      <c r="BE25" s="6"/>
      <c r="BF25" s="6"/>
      <c r="BG25" s="6"/>
      <c r="BH25" s="6"/>
    </row>
    <row r="26" spans="1:60" s="16" customFormat="1" ht="8.4499999999999993" customHeight="1" x14ac:dyDescent="0.25">
      <c r="A26" s="17"/>
      <c r="B26" s="98"/>
      <c r="C26" s="103"/>
      <c r="D26" s="104"/>
      <c r="E26" s="104"/>
      <c r="F26" s="104"/>
      <c r="G26" s="104"/>
      <c r="H26" s="104"/>
      <c r="I26" s="104"/>
      <c r="J26" s="104"/>
      <c r="K26" s="105"/>
      <c r="L26" s="112"/>
      <c r="M26" s="113"/>
      <c r="N26" s="113"/>
      <c r="O26" s="113"/>
      <c r="P26" s="113"/>
      <c r="Q26" s="114"/>
      <c r="R26" s="121"/>
      <c r="S26" s="122"/>
      <c r="T26" s="123"/>
      <c r="U26" s="130"/>
      <c r="V26" s="131"/>
      <c r="W26" s="131"/>
      <c r="X26" s="132"/>
      <c r="Y26" s="139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1"/>
      <c r="AK26" s="148"/>
      <c r="AL26" s="149"/>
      <c r="AM26" s="149"/>
      <c r="AN26" s="149"/>
      <c r="AO26" s="150"/>
      <c r="AP26" s="6"/>
      <c r="AQ26" s="175"/>
      <c r="AR26" s="176"/>
      <c r="AS26" s="176"/>
      <c r="AT26" s="177"/>
      <c r="AU26" s="6" t="s">
        <v>8</v>
      </c>
      <c r="AV26" s="7" t="s">
        <v>87</v>
      </c>
      <c r="AW26" s="6"/>
      <c r="AX26" s="6"/>
      <c r="AY26" s="7" t="s">
        <v>88</v>
      </c>
      <c r="AZ26" s="6"/>
      <c r="BA26" s="6"/>
      <c r="BB26" s="6"/>
      <c r="BC26" s="6"/>
      <c r="BD26" s="6"/>
      <c r="BE26" s="6"/>
      <c r="BF26" s="6"/>
      <c r="BG26" s="6"/>
      <c r="BH26" s="6"/>
    </row>
    <row r="27" spans="1:60" s="16" customFormat="1" ht="8.4499999999999993" customHeight="1" x14ac:dyDescent="0.25">
      <c r="A27" s="17"/>
      <c r="B27" s="98"/>
      <c r="C27" s="103"/>
      <c r="D27" s="104"/>
      <c r="E27" s="104"/>
      <c r="F27" s="104"/>
      <c r="G27" s="104"/>
      <c r="H27" s="104"/>
      <c r="I27" s="104"/>
      <c r="J27" s="104"/>
      <c r="K27" s="105"/>
      <c r="L27" s="112"/>
      <c r="M27" s="113"/>
      <c r="N27" s="113"/>
      <c r="O27" s="113"/>
      <c r="P27" s="113"/>
      <c r="Q27" s="114"/>
      <c r="R27" s="121"/>
      <c r="S27" s="122"/>
      <c r="T27" s="123"/>
      <c r="U27" s="130"/>
      <c r="V27" s="131"/>
      <c r="W27" s="131"/>
      <c r="X27" s="132"/>
      <c r="Y27" s="139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1"/>
      <c r="AK27" s="148"/>
      <c r="AL27" s="149"/>
      <c r="AM27" s="149"/>
      <c r="AN27" s="149"/>
      <c r="AO27" s="150"/>
      <c r="AP27" s="6"/>
      <c r="AQ27" s="175"/>
      <c r="AR27" s="176"/>
      <c r="AS27" s="176"/>
      <c r="AT27" s="177"/>
      <c r="AU27" s="6"/>
      <c r="AV27" s="7" t="s">
        <v>89</v>
      </c>
      <c r="AW27" s="6"/>
      <c r="AX27" s="6"/>
      <c r="AY27" s="7" t="s">
        <v>90</v>
      </c>
      <c r="AZ27" s="6"/>
      <c r="BA27" s="6"/>
      <c r="BB27" s="6"/>
      <c r="BC27" s="6"/>
      <c r="BD27" s="6"/>
      <c r="BE27" s="6"/>
      <c r="BF27" s="6"/>
      <c r="BG27" s="6"/>
      <c r="BH27" s="6"/>
    </row>
    <row r="28" spans="1:60" s="16" customFormat="1" ht="8.4499999999999993" customHeight="1" x14ac:dyDescent="0.25">
      <c r="A28" s="17"/>
      <c r="B28" s="99"/>
      <c r="C28" s="106"/>
      <c r="D28" s="107"/>
      <c r="E28" s="107"/>
      <c r="F28" s="107"/>
      <c r="G28" s="107"/>
      <c r="H28" s="107"/>
      <c r="I28" s="107"/>
      <c r="J28" s="107"/>
      <c r="K28" s="108"/>
      <c r="L28" s="115"/>
      <c r="M28" s="116"/>
      <c r="N28" s="116"/>
      <c r="O28" s="116"/>
      <c r="P28" s="116"/>
      <c r="Q28" s="117"/>
      <c r="R28" s="124"/>
      <c r="S28" s="125"/>
      <c r="T28" s="126"/>
      <c r="U28" s="133"/>
      <c r="V28" s="134"/>
      <c r="W28" s="134"/>
      <c r="X28" s="135"/>
      <c r="Y28" s="142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4"/>
      <c r="AK28" s="151"/>
      <c r="AL28" s="152"/>
      <c r="AM28" s="152"/>
      <c r="AN28" s="152"/>
      <c r="AO28" s="153"/>
      <c r="AP28" s="6"/>
      <c r="AQ28" s="175"/>
      <c r="AR28" s="176"/>
      <c r="AS28" s="176"/>
      <c r="AT28" s="177"/>
      <c r="AU28" s="6"/>
      <c r="AV28" s="7" t="s">
        <v>91</v>
      </c>
      <c r="AW28" s="6"/>
      <c r="AX28" s="6"/>
      <c r="AY28" s="7" t="s">
        <v>92</v>
      </c>
      <c r="AZ28" s="6"/>
      <c r="BA28" s="6"/>
      <c r="BB28" s="6"/>
      <c r="BC28" s="6"/>
      <c r="BD28" s="6"/>
      <c r="BE28" s="6"/>
      <c r="BF28" s="6"/>
      <c r="BG28" s="6"/>
      <c r="BH28" s="6"/>
    </row>
    <row r="29" spans="1:60" s="16" customFormat="1" ht="8.4499999999999993" customHeight="1" x14ac:dyDescent="0.25">
      <c r="A29" s="17">
        <f>IF(L29="",0,IF(COUNTIF($L$13:L24,L29)&gt;=1,0,B29))</f>
        <v>0</v>
      </c>
      <c r="B29" s="97">
        <v>4</v>
      </c>
      <c r="C29" s="100"/>
      <c r="D29" s="101"/>
      <c r="E29" s="101"/>
      <c r="F29" s="101"/>
      <c r="G29" s="101"/>
      <c r="H29" s="101"/>
      <c r="I29" s="101"/>
      <c r="J29" s="101"/>
      <c r="K29" s="102"/>
      <c r="L29" s="109"/>
      <c r="M29" s="110"/>
      <c r="N29" s="110"/>
      <c r="O29" s="110"/>
      <c r="P29" s="110"/>
      <c r="Q29" s="111"/>
      <c r="R29" s="118"/>
      <c r="S29" s="119"/>
      <c r="T29" s="120"/>
      <c r="U29" s="127"/>
      <c r="V29" s="128"/>
      <c r="W29" s="128"/>
      <c r="X29" s="129"/>
      <c r="Y29" s="136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8"/>
      <c r="AK29" s="145"/>
      <c r="AL29" s="146"/>
      <c r="AM29" s="146"/>
      <c r="AN29" s="146"/>
      <c r="AO29" s="147"/>
      <c r="AP29" s="6"/>
      <c r="AQ29" s="175"/>
      <c r="AR29" s="176"/>
      <c r="AS29" s="176"/>
      <c r="AT29" s="177"/>
      <c r="AU29" s="6"/>
      <c r="AV29" s="7" t="s">
        <v>93</v>
      </c>
      <c r="AW29" s="6"/>
      <c r="AX29" s="6"/>
      <c r="AY29" s="7" t="s">
        <v>94</v>
      </c>
      <c r="AZ29" s="6"/>
      <c r="BA29" s="6"/>
      <c r="BB29" s="6"/>
      <c r="BC29" s="6"/>
      <c r="BD29" s="6"/>
      <c r="BE29" s="6"/>
      <c r="BF29" s="6"/>
      <c r="BG29" s="6"/>
      <c r="BH29" s="6"/>
    </row>
    <row r="30" spans="1:60" s="16" customFormat="1" ht="8.4499999999999993" customHeight="1" x14ac:dyDescent="0.25">
      <c r="A30" s="17"/>
      <c r="B30" s="98"/>
      <c r="C30" s="103"/>
      <c r="D30" s="104"/>
      <c r="E30" s="104"/>
      <c r="F30" s="104"/>
      <c r="G30" s="104"/>
      <c r="H30" s="104"/>
      <c r="I30" s="104"/>
      <c r="J30" s="104"/>
      <c r="K30" s="105"/>
      <c r="L30" s="112"/>
      <c r="M30" s="113"/>
      <c r="N30" s="113"/>
      <c r="O30" s="113"/>
      <c r="P30" s="113"/>
      <c r="Q30" s="114"/>
      <c r="R30" s="121"/>
      <c r="S30" s="122"/>
      <c r="T30" s="123"/>
      <c r="U30" s="130"/>
      <c r="V30" s="131"/>
      <c r="W30" s="131"/>
      <c r="X30" s="132"/>
      <c r="Y30" s="139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1"/>
      <c r="AK30" s="148"/>
      <c r="AL30" s="149"/>
      <c r="AM30" s="149"/>
      <c r="AN30" s="149"/>
      <c r="AO30" s="150"/>
      <c r="AP30" s="6"/>
      <c r="AQ30" s="175"/>
      <c r="AR30" s="176"/>
      <c r="AS30" s="176"/>
      <c r="AT30" s="177"/>
      <c r="AU30" s="6"/>
      <c r="AV30" s="7" t="s">
        <v>95</v>
      </c>
      <c r="AW30" s="6"/>
      <c r="AX30" s="6"/>
      <c r="AY30" s="7" t="s">
        <v>96</v>
      </c>
      <c r="AZ30" s="6"/>
      <c r="BA30" s="6"/>
      <c r="BB30" s="6"/>
      <c r="BC30" s="6"/>
      <c r="BD30" s="6"/>
      <c r="BE30" s="6"/>
      <c r="BF30" s="6"/>
      <c r="BG30" s="6"/>
      <c r="BH30" s="6"/>
    </row>
    <row r="31" spans="1:60" s="16" customFormat="1" ht="8.4499999999999993" customHeight="1" x14ac:dyDescent="0.25">
      <c r="A31" s="17"/>
      <c r="B31" s="98"/>
      <c r="C31" s="103"/>
      <c r="D31" s="104"/>
      <c r="E31" s="104"/>
      <c r="F31" s="104"/>
      <c r="G31" s="104"/>
      <c r="H31" s="104"/>
      <c r="I31" s="104"/>
      <c r="J31" s="104"/>
      <c r="K31" s="105"/>
      <c r="L31" s="112"/>
      <c r="M31" s="113"/>
      <c r="N31" s="113"/>
      <c r="O31" s="113"/>
      <c r="P31" s="113"/>
      <c r="Q31" s="114"/>
      <c r="R31" s="121"/>
      <c r="S31" s="122"/>
      <c r="T31" s="123"/>
      <c r="U31" s="130"/>
      <c r="V31" s="131"/>
      <c r="W31" s="131"/>
      <c r="X31" s="132"/>
      <c r="Y31" s="139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1"/>
      <c r="AK31" s="148"/>
      <c r="AL31" s="149"/>
      <c r="AM31" s="149"/>
      <c r="AN31" s="149"/>
      <c r="AO31" s="150"/>
      <c r="AP31" s="6"/>
      <c r="AQ31" s="175"/>
      <c r="AR31" s="176"/>
      <c r="AS31" s="176"/>
      <c r="AT31" s="177"/>
      <c r="AU31" s="6"/>
      <c r="AV31" s="7" t="s">
        <v>97</v>
      </c>
      <c r="AW31" s="6"/>
      <c r="AX31" s="6"/>
      <c r="AY31" s="7"/>
      <c r="AZ31" s="6"/>
      <c r="BA31" s="6"/>
      <c r="BB31" s="6"/>
      <c r="BC31" s="6"/>
      <c r="BD31" s="6"/>
      <c r="BE31" s="6"/>
      <c r="BF31" s="6"/>
      <c r="BG31" s="6"/>
      <c r="BH31" s="6"/>
    </row>
    <row r="32" spans="1:60" s="16" customFormat="1" ht="8.4499999999999993" customHeight="1" x14ac:dyDescent="0.25">
      <c r="A32" s="17"/>
      <c r="B32" s="98"/>
      <c r="C32" s="103"/>
      <c r="D32" s="104"/>
      <c r="E32" s="104"/>
      <c r="F32" s="104"/>
      <c r="G32" s="104"/>
      <c r="H32" s="104"/>
      <c r="I32" s="104"/>
      <c r="J32" s="104"/>
      <c r="K32" s="105"/>
      <c r="L32" s="112"/>
      <c r="M32" s="113"/>
      <c r="N32" s="113"/>
      <c r="O32" s="113"/>
      <c r="P32" s="113"/>
      <c r="Q32" s="114"/>
      <c r="R32" s="121"/>
      <c r="S32" s="122"/>
      <c r="T32" s="123"/>
      <c r="U32" s="130"/>
      <c r="V32" s="131"/>
      <c r="W32" s="131"/>
      <c r="X32" s="132"/>
      <c r="Y32" s="139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1"/>
      <c r="AK32" s="148"/>
      <c r="AL32" s="149"/>
      <c r="AM32" s="149"/>
      <c r="AN32" s="149"/>
      <c r="AO32" s="150"/>
      <c r="AP32" s="6"/>
      <c r="AQ32" s="175"/>
      <c r="AR32" s="176"/>
      <c r="AS32" s="176"/>
      <c r="AT32" s="177"/>
      <c r="AU32" s="6"/>
      <c r="AV32" s="7" t="s">
        <v>98</v>
      </c>
      <c r="AW32" s="6"/>
      <c r="AX32" s="6"/>
      <c r="AY32" s="7"/>
      <c r="AZ32" s="6"/>
      <c r="BA32" s="6"/>
      <c r="BB32" s="6"/>
      <c r="BC32" s="6"/>
      <c r="BD32" s="6"/>
      <c r="BE32" s="6"/>
      <c r="BF32" s="6"/>
      <c r="BG32" s="6"/>
      <c r="BH32" s="6"/>
    </row>
    <row r="33" spans="1:60" s="16" customFormat="1" ht="8.4499999999999993" customHeight="1" thickBot="1" x14ac:dyDescent="0.3">
      <c r="A33" s="17"/>
      <c r="B33" s="99"/>
      <c r="C33" s="106"/>
      <c r="D33" s="107"/>
      <c r="E33" s="107"/>
      <c r="F33" s="107"/>
      <c r="G33" s="107"/>
      <c r="H33" s="107"/>
      <c r="I33" s="107"/>
      <c r="J33" s="107"/>
      <c r="K33" s="108"/>
      <c r="L33" s="115"/>
      <c r="M33" s="116"/>
      <c r="N33" s="116"/>
      <c r="O33" s="116"/>
      <c r="P33" s="116"/>
      <c r="Q33" s="117"/>
      <c r="R33" s="124"/>
      <c r="S33" s="125"/>
      <c r="T33" s="126"/>
      <c r="U33" s="133"/>
      <c r="V33" s="134"/>
      <c r="W33" s="134"/>
      <c r="X33" s="135"/>
      <c r="Y33" s="142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4"/>
      <c r="AK33" s="151"/>
      <c r="AL33" s="152"/>
      <c r="AM33" s="152"/>
      <c r="AN33" s="152"/>
      <c r="AO33" s="153"/>
      <c r="AP33" s="6"/>
      <c r="AQ33" s="178"/>
      <c r="AR33" s="179"/>
      <c r="AS33" s="179"/>
      <c r="AT33" s="180"/>
      <c r="AU33" s="6"/>
      <c r="AV33" s="7" t="s">
        <v>99</v>
      </c>
      <c r="AW33" s="6"/>
      <c r="AX33" s="6"/>
      <c r="AY33" s="7"/>
      <c r="AZ33" s="6"/>
      <c r="BA33" s="6"/>
      <c r="BB33" s="6"/>
      <c r="BC33" s="6"/>
      <c r="BD33" s="6"/>
      <c r="BE33" s="6"/>
      <c r="BF33" s="6"/>
      <c r="BG33" s="6"/>
      <c r="BH33" s="6"/>
    </row>
    <row r="34" spans="1:60" s="16" customFormat="1" ht="8.4499999999999993" customHeight="1" x14ac:dyDescent="0.25">
      <c r="A34" s="17">
        <f>IF(L34="",0,IF(COUNTIF($L$13:L29,L34)&gt;=1,0,B34))</f>
        <v>0</v>
      </c>
      <c r="B34" s="97">
        <v>5</v>
      </c>
      <c r="C34" s="100"/>
      <c r="D34" s="101"/>
      <c r="E34" s="101"/>
      <c r="F34" s="101"/>
      <c r="G34" s="101"/>
      <c r="H34" s="101"/>
      <c r="I34" s="101"/>
      <c r="J34" s="101"/>
      <c r="K34" s="102"/>
      <c r="L34" s="109"/>
      <c r="M34" s="110"/>
      <c r="N34" s="110"/>
      <c r="O34" s="110"/>
      <c r="P34" s="110"/>
      <c r="Q34" s="111"/>
      <c r="R34" s="118"/>
      <c r="S34" s="119"/>
      <c r="T34" s="120"/>
      <c r="U34" s="127"/>
      <c r="V34" s="128"/>
      <c r="W34" s="128"/>
      <c r="X34" s="129"/>
      <c r="Y34" s="136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8"/>
      <c r="AK34" s="145"/>
      <c r="AL34" s="146"/>
      <c r="AM34" s="146"/>
      <c r="AN34" s="146"/>
      <c r="AO34" s="147"/>
      <c r="AP34" s="6"/>
      <c r="AQ34" s="6"/>
      <c r="AR34" s="6"/>
      <c r="AS34" s="6"/>
      <c r="AT34" s="6"/>
      <c r="AU34" s="6"/>
      <c r="AV34" s="7" t="s">
        <v>100</v>
      </c>
      <c r="AW34" s="6"/>
      <c r="AX34" s="6"/>
      <c r="AY34" s="7"/>
      <c r="AZ34" s="6"/>
      <c r="BA34" s="6"/>
      <c r="BB34" s="6"/>
      <c r="BC34" s="6"/>
      <c r="BD34" s="6"/>
      <c r="BE34" s="6"/>
      <c r="BF34" s="6"/>
      <c r="BG34" s="6"/>
      <c r="BH34" s="6"/>
    </row>
    <row r="35" spans="1:60" s="16" customFormat="1" ht="8.4499999999999993" customHeight="1" thickBot="1" x14ac:dyDescent="0.3">
      <c r="A35" s="17"/>
      <c r="B35" s="98"/>
      <c r="C35" s="103"/>
      <c r="D35" s="104"/>
      <c r="E35" s="104"/>
      <c r="F35" s="104"/>
      <c r="G35" s="104"/>
      <c r="H35" s="104"/>
      <c r="I35" s="104"/>
      <c r="J35" s="104"/>
      <c r="K35" s="105"/>
      <c r="L35" s="112"/>
      <c r="M35" s="113"/>
      <c r="N35" s="113"/>
      <c r="O35" s="113"/>
      <c r="P35" s="113"/>
      <c r="Q35" s="114"/>
      <c r="R35" s="121"/>
      <c r="S35" s="122"/>
      <c r="T35" s="123"/>
      <c r="U35" s="130"/>
      <c r="V35" s="131"/>
      <c r="W35" s="131"/>
      <c r="X35" s="132"/>
      <c r="Y35" s="139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1"/>
      <c r="AK35" s="148"/>
      <c r="AL35" s="149"/>
      <c r="AM35" s="149"/>
      <c r="AN35" s="149"/>
      <c r="AO35" s="150"/>
      <c r="AP35" s="6"/>
      <c r="AQ35" s="6"/>
      <c r="AR35" s="6"/>
      <c r="AS35" s="6"/>
      <c r="AT35" s="6"/>
      <c r="AU35" s="6"/>
      <c r="AV35" s="7" t="s">
        <v>101</v>
      </c>
      <c r="AW35" s="6"/>
      <c r="AX35" s="6"/>
      <c r="AY35" s="7"/>
      <c r="AZ35" s="6"/>
      <c r="BA35" s="6"/>
      <c r="BB35" s="6"/>
      <c r="BC35" s="6"/>
      <c r="BD35" s="6"/>
      <c r="BE35" s="6"/>
      <c r="BF35" s="6"/>
      <c r="BG35" s="6"/>
      <c r="BH35" s="6"/>
    </row>
    <row r="36" spans="1:60" s="16" customFormat="1" ht="8.4499999999999993" customHeight="1" x14ac:dyDescent="0.25">
      <c r="A36" s="17"/>
      <c r="B36" s="98"/>
      <c r="C36" s="103"/>
      <c r="D36" s="104"/>
      <c r="E36" s="104"/>
      <c r="F36" s="104"/>
      <c r="G36" s="104"/>
      <c r="H36" s="104"/>
      <c r="I36" s="104"/>
      <c r="J36" s="104"/>
      <c r="K36" s="105"/>
      <c r="L36" s="112"/>
      <c r="M36" s="113"/>
      <c r="N36" s="113"/>
      <c r="O36" s="113"/>
      <c r="P36" s="113"/>
      <c r="Q36" s="114"/>
      <c r="R36" s="121"/>
      <c r="S36" s="122"/>
      <c r="T36" s="123"/>
      <c r="U36" s="130"/>
      <c r="V36" s="131"/>
      <c r="W36" s="131"/>
      <c r="X36" s="132"/>
      <c r="Y36" s="139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1"/>
      <c r="AK36" s="148"/>
      <c r="AL36" s="149"/>
      <c r="AM36" s="149"/>
      <c r="AN36" s="149"/>
      <c r="AO36" s="150"/>
      <c r="AP36" s="6"/>
      <c r="AQ36" s="163" t="s">
        <v>102</v>
      </c>
      <c r="AR36" s="164"/>
      <c r="AS36" s="164"/>
      <c r="AT36" s="165"/>
      <c r="AU36" s="6"/>
      <c r="AV36" s="7" t="s">
        <v>103</v>
      </c>
      <c r="AW36" s="6"/>
      <c r="AX36" s="6"/>
      <c r="AY36" s="7"/>
      <c r="AZ36" s="6"/>
      <c r="BA36" s="6"/>
      <c r="BB36" s="6"/>
      <c r="BC36" s="6"/>
      <c r="BD36" s="6"/>
      <c r="BE36" s="6"/>
      <c r="BF36" s="6"/>
      <c r="BG36" s="6"/>
      <c r="BH36" s="6"/>
    </row>
    <row r="37" spans="1:60" s="16" customFormat="1" ht="8.4499999999999993" customHeight="1" x14ac:dyDescent="0.25">
      <c r="A37" s="17"/>
      <c r="B37" s="98"/>
      <c r="C37" s="103"/>
      <c r="D37" s="104"/>
      <c r="E37" s="104"/>
      <c r="F37" s="104"/>
      <c r="G37" s="104"/>
      <c r="H37" s="104"/>
      <c r="I37" s="104"/>
      <c r="J37" s="104"/>
      <c r="K37" s="105"/>
      <c r="L37" s="112"/>
      <c r="M37" s="113"/>
      <c r="N37" s="113"/>
      <c r="O37" s="113"/>
      <c r="P37" s="113"/>
      <c r="Q37" s="114"/>
      <c r="R37" s="121"/>
      <c r="S37" s="122"/>
      <c r="T37" s="123"/>
      <c r="U37" s="130"/>
      <c r="V37" s="131"/>
      <c r="W37" s="131"/>
      <c r="X37" s="132"/>
      <c r="Y37" s="139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1"/>
      <c r="AK37" s="148"/>
      <c r="AL37" s="149"/>
      <c r="AM37" s="149"/>
      <c r="AN37" s="149"/>
      <c r="AO37" s="150"/>
      <c r="AP37" s="6"/>
      <c r="AQ37" s="166"/>
      <c r="AR37" s="167"/>
      <c r="AS37" s="167"/>
      <c r="AT37" s="168"/>
      <c r="AU37" s="6"/>
      <c r="AV37" s="7"/>
      <c r="AW37" s="6"/>
      <c r="AX37" s="6"/>
      <c r="AY37" s="7"/>
      <c r="AZ37" s="6"/>
      <c r="BA37" s="6"/>
      <c r="BB37" s="6"/>
      <c r="BC37" s="6"/>
      <c r="BD37" s="6"/>
      <c r="BE37" s="6"/>
      <c r="BF37" s="6"/>
      <c r="BG37" s="6"/>
      <c r="BH37" s="6"/>
    </row>
    <row r="38" spans="1:60" s="16" customFormat="1" ht="8.4499999999999993" customHeight="1" x14ac:dyDescent="0.25">
      <c r="A38" s="17"/>
      <c r="B38" s="99"/>
      <c r="C38" s="106"/>
      <c r="D38" s="107"/>
      <c r="E38" s="107"/>
      <c r="F38" s="107"/>
      <c r="G38" s="107"/>
      <c r="H38" s="107"/>
      <c r="I38" s="107"/>
      <c r="J38" s="107"/>
      <c r="K38" s="108"/>
      <c r="L38" s="115"/>
      <c r="M38" s="116"/>
      <c r="N38" s="116"/>
      <c r="O38" s="116"/>
      <c r="P38" s="116"/>
      <c r="Q38" s="117"/>
      <c r="R38" s="124"/>
      <c r="S38" s="125"/>
      <c r="T38" s="126"/>
      <c r="U38" s="133"/>
      <c r="V38" s="134"/>
      <c r="W38" s="134"/>
      <c r="X38" s="135"/>
      <c r="Y38" s="142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4"/>
      <c r="AK38" s="151"/>
      <c r="AL38" s="152"/>
      <c r="AM38" s="152"/>
      <c r="AN38" s="152"/>
      <c r="AO38" s="153"/>
      <c r="AP38" s="6"/>
      <c r="AQ38" s="166"/>
      <c r="AR38" s="167"/>
      <c r="AS38" s="167"/>
      <c r="AT38" s="168"/>
      <c r="AU38" s="6"/>
      <c r="AV38" s="7"/>
      <c r="AW38" s="6"/>
      <c r="AX38" s="6"/>
      <c r="AY38" s="7"/>
      <c r="AZ38" s="6"/>
      <c r="BA38" s="6"/>
      <c r="BB38" s="6"/>
      <c r="BC38" s="6"/>
      <c r="BD38" s="6"/>
      <c r="BE38" s="6"/>
      <c r="BF38" s="6"/>
      <c r="BG38" s="6"/>
      <c r="BH38" s="6"/>
    </row>
    <row r="39" spans="1:60" s="16" customFormat="1" ht="8.4499999999999993" customHeight="1" x14ac:dyDescent="0.25">
      <c r="A39" s="17">
        <f>IF(L39="",0,IF(COUNTIF($L$13:L34,L39)&gt;=1,0,B39))</f>
        <v>0</v>
      </c>
      <c r="B39" s="97">
        <v>6</v>
      </c>
      <c r="C39" s="100"/>
      <c r="D39" s="101"/>
      <c r="E39" s="101"/>
      <c r="F39" s="101"/>
      <c r="G39" s="101"/>
      <c r="H39" s="101"/>
      <c r="I39" s="101"/>
      <c r="J39" s="101"/>
      <c r="K39" s="102"/>
      <c r="L39" s="109"/>
      <c r="M39" s="110"/>
      <c r="N39" s="110"/>
      <c r="O39" s="110"/>
      <c r="P39" s="110"/>
      <c r="Q39" s="111"/>
      <c r="R39" s="118"/>
      <c r="S39" s="119"/>
      <c r="T39" s="120"/>
      <c r="U39" s="127"/>
      <c r="V39" s="128"/>
      <c r="W39" s="128"/>
      <c r="X39" s="129"/>
      <c r="Y39" s="136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8"/>
      <c r="AK39" s="145"/>
      <c r="AL39" s="146"/>
      <c r="AM39" s="146"/>
      <c r="AN39" s="146"/>
      <c r="AO39" s="147"/>
      <c r="AP39" s="6"/>
      <c r="AQ39" s="166"/>
      <c r="AR39" s="167"/>
      <c r="AS39" s="167"/>
      <c r="AT39" s="168"/>
      <c r="AU39" s="6"/>
      <c r="AV39" s="7"/>
      <c r="AW39" s="6"/>
      <c r="AX39" s="6"/>
      <c r="AY39" s="7"/>
      <c r="AZ39" s="6"/>
      <c r="BA39" s="6"/>
      <c r="BB39" s="6"/>
      <c r="BC39" s="6"/>
      <c r="BD39" s="6"/>
      <c r="BE39" s="6"/>
      <c r="BF39" s="6"/>
      <c r="BG39" s="6"/>
      <c r="BH39" s="6"/>
    </row>
    <row r="40" spans="1:60" s="16" customFormat="1" ht="8.4499999999999993" customHeight="1" x14ac:dyDescent="0.25">
      <c r="A40" s="17"/>
      <c r="B40" s="98"/>
      <c r="C40" s="103"/>
      <c r="D40" s="104"/>
      <c r="E40" s="104"/>
      <c r="F40" s="104"/>
      <c r="G40" s="104"/>
      <c r="H40" s="104"/>
      <c r="I40" s="104"/>
      <c r="J40" s="104"/>
      <c r="K40" s="105"/>
      <c r="L40" s="112"/>
      <c r="M40" s="113"/>
      <c r="N40" s="113"/>
      <c r="O40" s="113"/>
      <c r="P40" s="113"/>
      <c r="Q40" s="114"/>
      <c r="R40" s="121"/>
      <c r="S40" s="122"/>
      <c r="T40" s="123"/>
      <c r="U40" s="130"/>
      <c r="V40" s="131"/>
      <c r="W40" s="131"/>
      <c r="X40" s="132"/>
      <c r="Y40" s="139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1"/>
      <c r="AK40" s="148"/>
      <c r="AL40" s="149"/>
      <c r="AM40" s="149"/>
      <c r="AN40" s="149"/>
      <c r="AO40" s="150"/>
      <c r="AP40" s="6"/>
      <c r="AQ40" s="166"/>
      <c r="AR40" s="167"/>
      <c r="AS40" s="167"/>
      <c r="AT40" s="168"/>
      <c r="AU40" s="6"/>
      <c r="AV40" s="7"/>
      <c r="AW40" s="6"/>
      <c r="AX40" s="6"/>
      <c r="AY40" s="7"/>
      <c r="AZ40" s="6"/>
      <c r="BA40" s="6"/>
      <c r="BB40" s="6"/>
      <c r="BC40" s="6"/>
      <c r="BD40" s="6"/>
      <c r="BE40" s="6"/>
      <c r="BF40" s="6"/>
      <c r="BG40" s="6"/>
      <c r="BH40" s="6"/>
    </row>
    <row r="41" spans="1:60" s="16" customFormat="1" ht="8.4499999999999993" customHeight="1" x14ac:dyDescent="0.25">
      <c r="A41" s="17"/>
      <c r="B41" s="98"/>
      <c r="C41" s="103"/>
      <c r="D41" s="104"/>
      <c r="E41" s="104"/>
      <c r="F41" s="104"/>
      <c r="G41" s="104"/>
      <c r="H41" s="104"/>
      <c r="I41" s="104"/>
      <c r="J41" s="104"/>
      <c r="K41" s="105"/>
      <c r="L41" s="112"/>
      <c r="M41" s="113"/>
      <c r="N41" s="113"/>
      <c r="O41" s="113"/>
      <c r="P41" s="113"/>
      <c r="Q41" s="114"/>
      <c r="R41" s="121"/>
      <c r="S41" s="122"/>
      <c r="T41" s="123"/>
      <c r="U41" s="130"/>
      <c r="V41" s="131"/>
      <c r="W41" s="131"/>
      <c r="X41" s="132"/>
      <c r="Y41" s="139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1"/>
      <c r="AK41" s="148"/>
      <c r="AL41" s="149"/>
      <c r="AM41" s="149"/>
      <c r="AN41" s="149"/>
      <c r="AO41" s="150"/>
      <c r="AP41" s="6"/>
      <c r="AQ41" s="166"/>
      <c r="AR41" s="167"/>
      <c r="AS41" s="167"/>
      <c r="AT41" s="168"/>
      <c r="AU41" s="6"/>
      <c r="AV41" s="7"/>
      <c r="AW41" s="6"/>
      <c r="AX41" s="6"/>
      <c r="AY41" s="7"/>
      <c r="AZ41" s="6"/>
      <c r="BA41" s="6"/>
      <c r="BB41" s="6"/>
      <c r="BC41" s="6"/>
      <c r="BD41" s="6"/>
      <c r="BE41" s="6"/>
      <c r="BF41" s="6"/>
      <c r="BG41" s="6"/>
      <c r="BH41" s="6"/>
    </row>
    <row r="42" spans="1:60" s="16" customFormat="1" ht="8.4499999999999993" customHeight="1" x14ac:dyDescent="0.25">
      <c r="A42" s="17"/>
      <c r="B42" s="98"/>
      <c r="C42" s="103"/>
      <c r="D42" s="104"/>
      <c r="E42" s="104"/>
      <c r="F42" s="104"/>
      <c r="G42" s="104"/>
      <c r="H42" s="104"/>
      <c r="I42" s="104"/>
      <c r="J42" s="104"/>
      <c r="K42" s="105"/>
      <c r="L42" s="112"/>
      <c r="M42" s="113"/>
      <c r="N42" s="113"/>
      <c r="O42" s="113"/>
      <c r="P42" s="113"/>
      <c r="Q42" s="114"/>
      <c r="R42" s="121"/>
      <c r="S42" s="122"/>
      <c r="T42" s="123"/>
      <c r="U42" s="130"/>
      <c r="V42" s="131"/>
      <c r="W42" s="131"/>
      <c r="X42" s="132"/>
      <c r="Y42" s="139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1"/>
      <c r="AK42" s="148"/>
      <c r="AL42" s="149"/>
      <c r="AM42" s="149"/>
      <c r="AN42" s="149"/>
      <c r="AO42" s="150"/>
      <c r="AP42" s="6"/>
      <c r="AQ42" s="166"/>
      <c r="AR42" s="167"/>
      <c r="AS42" s="167"/>
      <c r="AT42" s="168"/>
      <c r="AU42" s="6"/>
      <c r="AV42" s="7"/>
      <c r="AW42" s="6"/>
      <c r="AX42" s="6"/>
      <c r="AY42" s="7"/>
      <c r="AZ42" s="6"/>
      <c r="BA42" s="6"/>
      <c r="BB42" s="6"/>
      <c r="BC42" s="6"/>
      <c r="BD42" s="6"/>
      <c r="BE42" s="6"/>
      <c r="BF42" s="6"/>
      <c r="BG42" s="6"/>
      <c r="BH42" s="6"/>
    </row>
    <row r="43" spans="1:60" s="16" customFormat="1" ht="8.4499999999999993" customHeight="1" x14ac:dyDescent="0.25">
      <c r="A43" s="17"/>
      <c r="B43" s="99"/>
      <c r="C43" s="106"/>
      <c r="D43" s="107"/>
      <c r="E43" s="107"/>
      <c r="F43" s="107"/>
      <c r="G43" s="107"/>
      <c r="H43" s="107"/>
      <c r="I43" s="107"/>
      <c r="J43" s="107"/>
      <c r="K43" s="108"/>
      <c r="L43" s="115"/>
      <c r="M43" s="116"/>
      <c r="N43" s="116"/>
      <c r="O43" s="116"/>
      <c r="P43" s="116"/>
      <c r="Q43" s="117"/>
      <c r="R43" s="124"/>
      <c r="S43" s="125"/>
      <c r="T43" s="126"/>
      <c r="U43" s="133"/>
      <c r="V43" s="134"/>
      <c r="W43" s="134"/>
      <c r="X43" s="135"/>
      <c r="Y43" s="142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4"/>
      <c r="AK43" s="151"/>
      <c r="AL43" s="152"/>
      <c r="AM43" s="152"/>
      <c r="AN43" s="152"/>
      <c r="AO43" s="153"/>
      <c r="AP43" s="6"/>
      <c r="AQ43" s="166"/>
      <c r="AR43" s="167"/>
      <c r="AS43" s="167"/>
      <c r="AT43" s="168"/>
      <c r="AU43" s="6"/>
      <c r="AV43" s="7"/>
      <c r="AW43" s="6"/>
      <c r="AX43" s="6"/>
      <c r="AY43" s="7"/>
      <c r="AZ43" s="6"/>
      <c r="BA43" s="6"/>
      <c r="BB43" s="6"/>
      <c r="BC43" s="6"/>
      <c r="BD43" s="6"/>
      <c r="BE43" s="6"/>
      <c r="BF43" s="6"/>
      <c r="BG43" s="6"/>
      <c r="BH43" s="6"/>
    </row>
    <row r="44" spans="1:60" s="16" customFormat="1" ht="8.4499999999999993" customHeight="1" x14ac:dyDescent="0.25">
      <c r="A44" s="17">
        <f>IF(L44="",0,IF(COUNTIF($L$13:L39,L44)&gt;=1,0,B44))</f>
        <v>0</v>
      </c>
      <c r="B44" s="97">
        <v>7</v>
      </c>
      <c r="C44" s="100"/>
      <c r="D44" s="101"/>
      <c r="E44" s="101"/>
      <c r="F44" s="101"/>
      <c r="G44" s="101"/>
      <c r="H44" s="101"/>
      <c r="I44" s="101"/>
      <c r="J44" s="101"/>
      <c r="K44" s="102"/>
      <c r="L44" s="109"/>
      <c r="M44" s="110"/>
      <c r="N44" s="110"/>
      <c r="O44" s="110"/>
      <c r="P44" s="110"/>
      <c r="Q44" s="111"/>
      <c r="R44" s="118"/>
      <c r="S44" s="119"/>
      <c r="T44" s="120"/>
      <c r="U44" s="127"/>
      <c r="V44" s="128"/>
      <c r="W44" s="128"/>
      <c r="X44" s="129"/>
      <c r="Y44" s="136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8"/>
      <c r="AK44" s="145"/>
      <c r="AL44" s="146"/>
      <c r="AM44" s="146"/>
      <c r="AN44" s="146"/>
      <c r="AO44" s="147"/>
      <c r="AP44" s="6"/>
      <c r="AQ44" s="166"/>
      <c r="AR44" s="167"/>
      <c r="AS44" s="167"/>
      <c r="AT44" s="168"/>
      <c r="AU44" s="6"/>
      <c r="AV44" s="7"/>
      <c r="AW44" s="6"/>
      <c r="AX44" s="6"/>
      <c r="AY44" s="7"/>
      <c r="AZ44" s="6"/>
      <c r="BA44" s="6"/>
      <c r="BB44" s="6"/>
      <c r="BC44" s="6"/>
      <c r="BD44" s="6"/>
      <c r="BE44" s="6"/>
      <c r="BF44" s="6"/>
      <c r="BG44" s="6"/>
      <c r="BH44" s="6"/>
    </row>
    <row r="45" spans="1:60" s="16" customFormat="1" ht="8.4499999999999993" customHeight="1" x14ac:dyDescent="0.25">
      <c r="A45" s="17"/>
      <c r="B45" s="98"/>
      <c r="C45" s="103"/>
      <c r="D45" s="104"/>
      <c r="E45" s="104"/>
      <c r="F45" s="104"/>
      <c r="G45" s="104"/>
      <c r="H45" s="104"/>
      <c r="I45" s="104"/>
      <c r="J45" s="104"/>
      <c r="K45" s="105"/>
      <c r="L45" s="112"/>
      <c r="M45" s="113"/>
      <c r="N45" s="113"/>
      <c r="O45" s="113"/>
      <c r="P45" s="113"/>
      <c r="Q45" s="114"/>
      <c r="R45" s="121"/>
      <c r="S45" s="122"/>
      <c r="T45" s="123"/>
      <c r="U45" s="130"/>
      <c r="V45" s="131"/>
      <c r="W45" s="131"/>
      <c r="X45" s="132"/>
      <c r="Y45" s="139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1"/>
      <c r="AK45" s="148"/>
      <c r="AL45" s="149"/>
      <c r="AM45" s="149"/>
      <c r="AN45" s="149"/>
      <c r="AO45" s="150"/>
      <c r="AP45" s="6"/>
      <c r="AQ45" s="166"/>
      <c r="AR45" s="167"/>
      <c r="AS45" s="167"/>
      <c r="AT45" s="168"/>
      <c r="AU45" s="6"/>
      <c r="AV45" s="7"/>
      <c r="AW45" s="6"/>
      <c r="AX45" s="6"/>
      <c r="AY45" s="7"/>
      <c r="AZ45" s="6"/>
      <c r="BA45" s="6"/>
      <c r="BB45" s="6"/>
      <c r="BC45" s="6"/>
      <c r="BD45" s="6"/>
      <c r="BE45" s="6"/>
      <c r="BF45" s="6"/>
      <c r="BG45" s="6"/>
      <c r="BH45" s="6"/>
    </row>
    <row r="46" spans="1:60" s="16" customFormat="1" ht="8.4499999999999993" customHeight="1" x14ac:dyDescent="0.25">
      <c r="A46" s="17"/>
      <c r="B46" s="98"/>
      <c r="C46" s="103"/>
      <c r="D46" s="104"/>
      <c r="E46" s="104"/>
      <c r="F46" s="104"/>
      <c r="G46" s="104"/>
      <c r="H46" s="104"/>
      <c r="I46" s="104"/>
      <c r="J46" s="104"/>
      <c r="K46" s="105"/>
      <c r="L46" s="112"/>
      <c r="M46" s="113"/>
      <c r="N46" s="113"/>
      <c r="O46" s="113"/>
      <c r="P46" s="113"/>
      <c r="Q46" s="114"/>
      <c r="R46" s="121"/>
      <c r="S46" s="122"/>
      <c r="T46" s="123"/>
      <c r="U46" s="130"/>
      <c r="V46" s="131"/>
      <c r="W46" s="131"/>
      <c r="X46" s="132"/>
      <c r="Y46" s="139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1"/>
      <c r="AK46" s="148"/>
      <c r="AL46" s="149"/>
      <c r="AM46" s="149"/>
      <c r="AN46" s="149"/>
      <c r="AO46" s="150"/>
      <c r="AP46" s="6"/>
      <c r="AQ46" s="166"/>
      <c r="AR46" s="167"/>
      <c r="AS46" s="167"/>
      <c r="AT46" s="168"/>
      <c r="AU46" s="6"/>
      <c r="AV46" s="7"/>
      <c r="AW46" s="6"/>
      <c r="AX46" s="6"/>
      <c r="AY46" s="7"/>
      <c r="AZ46" s="6"/>
      <c r="BA46" s="6"/>
      <c r="BB46" s="6"/>
      <c r="BC46" s="6"/>
      <c r="BD46" s="6"/>
      <c r="BE46" s="6"/>
      <c r="BF46" s="6"/>
      <c r="BG46" s="6"/>
      <c r="BH46" s="6"/>
    </row>
    <row r="47" spans="1:60" s="16" customFormat="1" ht="8.4499999999999993" customHeight="1" x14ac:dyDescent="0.25">
      <c r="A47" s="17"/>
      <c r="B47" s="98"/>
      <c r="C47" s="103"/>
      <c r="D47" s="104"/>
      <c r="E47" s="104"/>
      <c r="F47" s="104"/>
      <c r="G47" s="104"/>
      <c r="H47" s="104"/>
      <c r="I47" s="104"/>
      <c r="J47" s="104"/>
      <c r="K47" s="105"/>
      <c r="L47" s="112"/>
      <c r="M47" s="113"/>
      <c r="N47" s="113"/>
      <c r="O47" s="113"/>
      <c r="P47" s="113"/>
      <c r="Q47" s="114"/>
      <c r="R47" s="121"/>
      <c r="S47" s="122"/>
      <c r="T47" s="123"/>
      <c r="U47" s="130"/>
      <c r="V47" s="131"/>
      <c r="W47" s="131"/>
      <c r="X47" s="132"/>
      <c r="Y47" s="139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1"/>
      <c r="AK47" s="148"/>
      <c r="AL47" s="149"/>
      <c r="AM47" s="149"/>
      <c r="AN47" s="149"/>
      <c r="AO47" s="150"/>
      <c r="AP47" s="6"/>
      <c r="AQ47" s="166"/>
      <c r="AR47" s="167"/>
      <c r="AS47" s="167"/>
      <c r="AT47" s="168"/>
      <c r="AU47" s="6"/>
      <c r="AV47" s="7"/>
      <c r="AW47" s="6"/>
      <c r="AX47" s="6"/>
      <c r="AY47" s="7"/>
      <c r="AZ47" s="6"/>
      <c r="BA47" s="6"/>
      <c r="BB47" s="6"/>
      <c r="BC47" s="6"/>
      <c r="BD47" s="6"/>
      <c r="BE47" s="6"/>
      <c r="BF47" s="6"/>
      <c r="BG47" s="6"/>
      <c r="BH47" s="6"/>
    </row>
    <row r="48" spans="1:60" s="16" customFormat="1" ht="8.4499999999999993" customHeight="1" x14ac:dyDescent="0.25">
      <c r="A48" s="17"/>
      <c r="B48" s="99"/>
      <c r="C48" s="106"/>
      <c r="D48" s="107"/>
      <c r="E48" s="107"/>
      <c r="F48" s="107"/>
      <c r="G48" s="107"/>
      <c r="H48" s="107"/>
      <c r="I48" s="107"/>
      <c r="J48" s="107"/>
      <c r="K48" s="108"/>
      <c r="L48" s="115"/>
      <c r="M48" s="116"/>
      <c r="N48" s="116"/>
      <c r="O48" s="116"/>
      <c r="P48" s="116"/>
      <c r="Q48" s="117"/>
      <c r="R48" s="124"/>
      <c r="S48" s="125"/>
      <c r="T48" s="126"/>
      <c r="U48" s="133"/>
      <c r="V48" s="134"/>
      <c r="W48" s="134"/>
      <c r="X48" s="135"/>
      <c r="Y48" s="142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4"/>
      <c r="AK48" s="151"/>
      <c r="AL48" s="152"/>
      <c r="AM48" s="152"/>
      <c r="AN48" s="152"/>
      <c r="AO48" s="153"/>
      <c r="AP48" s="6"/>
      <c r="AQ48" s="166"/>
      <c r="AR48" s="167"/>
      <c r="AS48" s="167"/>
      <c r="AT48" s="168"/>
      <c r="AU48" s="6"/>
      <c r="AV48" s="7"/>
      <c r="AW48" s="6"/>
      <c r="AX48" s="6"/>
      <c r="AY48" s="7"/>
      <c r="AZ48" s="6"/>
      <c r="BA48" s="6"/>
      <c r="BB48" s="6"/>
      <c r="BC48" s="6"/>
      <c r="BD48" s="6"/>
      <c r="BE48" s="6"/>
      <c r="BF48" s="6"/>
      <c r="BG48" s="6"/>
      <c r="BH48" s="6"/>
    </row>
    <row r="49" spans="1:60" s="16" customFormat="1" ht="8.4499999999999993" customHeight="1" x14ac:dyDescent="0.25">
      <c r="A49" s="17">
        <f>IF(L49="",0,IF(COUNTIF($L$13:L44,L49)&gt;=1,0,B49))</f>
        <v>0</v>
      </c>
      <c r="B49" s="97">
        <v>8</v>
      </c>
      <c r="C49" s="100"/>
      <c r="D49" s="101"/>
      <c r="E49" s="101"/>
      <c r="F49" s="101"/>
      <c r="G49" s="101"/>
      <c r="H49" s="101"/>
      <c r="I49" s="101"/>
      <c r="J49" s="101"/>
      <c r="K49" s="102"/>
      <c r="L49" s="109"/>
      <c r="M49" s="110"/>
      <c r="N49" s="110"/>
      <c r="O49" s="110"/>
      <c r="P49" s="110"/>
      <c r="Q49" s="111"/>
      <c r="R49" s="118"/>
      <c r="S49" s="119"/>
      <c r="T49" s="120"/>
      <c r="U49" s="127"/>
      <c r="V49" s="128"/>
      <c r="W49" s="128"/>
      <c r="X49" s="129"/>
      <c r="Y49" s="136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8"/>
      <c r="AK49" s="145"/>
      <c r="AL49" s="146"/>
      <c r="AM49" s="146"/>
      <c r="AN49" s="146"/>
      <c r="AO49" s="147"/>
      <c r="AP49" s="6"/>
      <c r="AQ49" s="166"/>
      <c r="AR49" s="167"/>
      <c r="AS49" s="167"/>
      <c r="AT49" s="168"/>
      <c r="AU49" s="6"/>
      <c r="AV49" s="7"/>
      <c r="AW49" s="6"/>
      <c r="AX49" s="6"/>
      <c r="AY49" s="7"/>
      <c r="AZ49" s="6"/>
      <c r="BA49" s="6"/>
      <c r="BB49" s="6"/>
      <c r="BC49" s="6"/>
      <c r="BD49" s="6"/>
      <c r="BE49" s="6"/>
      <c r="BF49" s="6"/>
      <c r="BG49" s="6"/>
      <c r="BH49" s="6"/>
    </row>
    <row r="50" spans="1:60" s="16" customFormat="1" ht="8.4499999999999993" customHeight="1" x14ac:dyDescent="0.25">
      <c r="A50" s="17"/>
      <c r="B50" s="98"/>
      <c r="C50" s="103"/>
      <c r="D50" s="104"/>
      <c r="E50" s="104"/>
      <c r="F50" s="104"/>
      <c r="G50" s="104"/>
      <c r="H50" s="104"/>
      <c r="I50" s="104"/>
      <c r="J50" s="104"/>
      <c r="K50" s="105"/>
      <c r="L50" s="112"/>
      <c r="M50" s="113"/>
      <c r="N50" s="113"/>
      <c r="O50" s="113"/>
      <c r="P50" s="113"/>
      <c r="Q50" s="114"/>
      <c r="R50" s="121"/>
      <c r="S50" s="122"/>
      <c r="T50" s="123"/>
      <c r="U50" s="130"/>
      <c r="V50" s="131"/>
      <c r="W50" s="131"/>
      <c r="X50" s="132"/>
      <c r="Y50" s="139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1"/>
      <c r="AK50" s="148"/>
      <c r="AL50" s="149"/>
      <c r="AM50" s="149"/>
      <c r="AN50" s="149"/>
      <c r="AO50" s="150"/>
      <c r="AP50" s="6"/>
      <c r="AQ50" s="166"/>
      <c r="AR50" s="167"/>
      <c r="AS50" s="167"/>
      <c r="AT50" s="168"/>
      <c r="AU50" s="6"/>
      <c r="AV50" s="7"/>
      <c r="AW50" s="6"/>
      <c r="AX50" s="6"/>
      <c r="AY50" s="7"/>
      <c r="AZ50" s="6"/>
      <c r="BA50" s="6"/>
      <c r="BB50" s="6"/>
      <c r="BC50" s="6"/>
      <c r="BD50" s="6"/>
      <c r="BE50" s="6"/>
      <c r="BF50" s="6"/>
      <c r="BG50" s="6"/>
      <c r="BH50" s="6"/>
    </row>
    <row r="51" spans="1:60" s="16" customFormat="1" ht="8.4499999999999993" customHeight="1" x14ac:dyDescent="0.25">
      <c r="A51" s="17"/>
      <c r="B51" s="98"/>
      <c r="C51" s="103"/>
      <c r="D51" s="104"/>
      <c r="E51" s="104"/>
      <c r="F51" s="104"/>
      <c r="G51" s="104"/>
      <c r="H51" s="104"/>
      <c r="I51" s="104"/>
      <c r="J51" s="104"/>
      <c r="K51" s="105"/>
      <c r="L51" s="112"/>
      <c r="M51" s="113"/>
      <c r="N51" s="113"/>
      <c r="O51" s="113"/>
      <c r="P51" s="113"/>
      <c r="Q51" s="114"/>
      <c r="R51" s="121"/>
      <c r="S51" s="122"/>
      <c r="T51" s="123"/>
      <c r="U51" s="130"/>
      <c r="V51" s="131"/>
      <c r="W51" s="131"/>
      <c r="X51" s="132"/>
      <c r="Y51" s="139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1"/>
      <c r="AK51" s="148"/>
      <c r="AL51" s="149"/>
      <c r="AM51" s="149"/>
      <c r="AN51" s="149"/>
      <c r="AO51" s="150"/>
      <c r="AP51" s="6"/>
      <c r="AQ51" s="166"/>
      <c r="AR51" s="167"/>
      <c r="AS51" s="167"/>
      <c r="AT51" s="168"/>
      <c r="AU51" s="6"/>
      <c r="AV51" s="7"/>
      <c r="AW51" s="6"/>
      <c r="AX51" s="6"/>
      <c r="AY51" s="7"/>
      <c r="AZ51" s="6"/>
      <c r="BA51" s="6"/>
      <c r="BB51" s="6"/>
      <c r="BC51" s="6"/>
      <c r="BD51" s="6"/>
      <c r="BE51" s="6"/>
      <c r="BF51" s="6"/>
      <c r="BG51" s="6"/>
      <c r="BH51" s="6"/>
    </row>
    <row r="52" spans="1:60" s="16" customFormat="1" ht="8.4499999999999993" customHeight="1" x14ac:dyDescent="0.25">
      <c r="A52" s="17"/>
      <c r="B52" s="98"/>
      <c r="C52" s="103"/>
      <c r="D52" s="104"/>
      <c r="E52" s="104"/>
      <c r="F52" s="104"/>
      <c r="G52" s="104"/>
      <c r="H52" s="104"/>
      <c r="I52" s="104"/>
      <c r="J52" s="104"/>
      <c r="K52" s="105"/>
      <c r="L52" s="112"/>
      <c r="M52" s="113"/>
      <c r="N52" s="113"/>
      <c r="O52" s="113"/>
      <c r="P52" s="113"/>
      <c r="Q52" s="114"/>
      <c r="R52" s="121"/>
      <c r="S52" s="122"/>
      <c r="T52" s="123"/>
      <c r="U52" s="130"/>
      <c r="V52" s="131"/>
      <c r="W52" s="131"/>
      <c r="X52" s="132"/>
      <c r="Y52" s="139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1"/>
      <c r="AK52" s="148"/>
      <c r="AL52" s="149"/>
      <c r="AM52" s="149"/>
      <c r="AN52" s="149"/>
      <c r="AO52" s="150"/>
      <c r="AP52" s="6"/>
      <c r="AQ52" s="166"/>
      <c r="AR52" s="167"/>
      <c r="AS52" s="167"/>
      <c r="AT52" s="168"/>
      <c r="AU52" s="6"/>
      <c r="AV52" s="7"/>
      <c r="AW52" s="6"/>
      <c r="AX52" s="6"/>
      <c r="AY52" s="7"/>
      <c r="AZ52" s="6"/>
      <c r="BA52" s="6"/>
      <c r="BB52" s="6"/>
      <c r="BC52" s="6"/>
      <c r="BD52" s="6"/>
      <c r="BE52" s="6"/>
      <c r="BF52" s="6"/>
      <c r="BG52" s="6"/>
      <c r="BH52" s="6"/>
    </row>
    <row r="53" spans="1:60" s="16" customFormat="1" ht="8.4499999999999993" customHeight="1" thickBot="1" x14ac:dyDescent="0.3">
      <c r="A53" s="17"/>
      <c r="B53" s="99"/>
      <c r="C53" s="106"/>
      <c r="D53" s="107"/>
      <c r="E53" s="107"/>
      <c r="F53" s="107"/>
      <c r="G53" s="107"/>
      <c r="H53" s="107"/>
      <c r="I53" s="107"/>
      <c r="J53" s="107"/>
      <c r="K53" s="108"/>
      <c r="L53" s="115"/>
      <c r="M53" s="116"/>
      <c r="N53" s="116"/>
      <c r="O53" s="116"/>
      <c r="P53" s="116"/>
      <c r="Q53" s="117"/>
      <c r="R53" s="124"/>
      <c r="S53" s="125"/>
      <c r="T53" s="126"/>
      <c r="U53" s="133"/>
      <c r="V53" s="134"/>
      <c r="W53" s="134"/>
      <c r="X53" s="135"/>
      <c r="Y53" s="142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4"/>
      <c r="AK53" s="151"/>
      <c r="AL53" s="152"/>
      <c r="AM53" s="152"/>
      <c r="AN53" s="152"/>
      <c r="AO53" s="153"/>
      <c r="AP53" s="6"/>
      <c r="AQ53" s="169"/>
      <c r="AR53" s="170"/>
      <c r="AS53" s="170"/>
      <c r="AT53" s="171"/>
      <c r="AU53" s="6"/>
      <c r="AV53" s="7"/>
      <c r="AW53" s="6"/>
      <c r="AX53" s="6"/>
      <c r="AY53" s="7"/>
      <c r="AZ53" s="6"/>
      <c r="BA53" s="6"/>
      <c r="BB53" s="6"/>
      <c r="BC53" s="6"/>
      <c r="BD53" s="6"/>
      <c r="BE53" s="6"/>
      <c r="BF53" s="6"/>
      <c r="BG53" s="6"/>
      <c r="BH53" s="6"/>
    </row>
    <row r="54" spans="1:60" s="16" customFormat="1" ht="8.4499999999999993" customHeight="1" x14ac:dyDescent="0.25">
      <c r="A54" s="17">
        <f>IF(L54="",0,IF(COUNTIF($L$13:L49,L54)&gt;=1,0,B54))</f>
        <v>0</v>
      </c>
      <c r="B54" s="97">
        <v>9</v>
      </c>
      <c r="C54" s="100"/>
      <c r="D54" s="101"/>
      <c r="E54" s="101"/>
      <c r="F54" s="101"/>
      <c r="G54" s="101"/>
      <c r="H54" s="101"/>
      <c r="I54" s="101"/>
      <c r="J54" s="101"/>
      <c r="K54" s="102"/>
      <c r="L54" s="109"/>
      <c r="M54" s="110"/>
      <c r="N54" s="110"/>
      <c r="O54" s="110"/>
      <c r="P54" s="110"/>
      <c r="Q54" s="111"/>
      <c r="R54" s="118"/>
      <c r="S54" s="119"/>
      <c r="T54" s="120"/>
      <c r="U54" s="127"/>
      <c r="V54" s="128"/>
      <c r="W54" s="128"/>
      <c r="X54" s="129"/>
      <c r="Y54" s="136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8"/>
      <c r="AK54" s="145"/>
      <c r="AL54" s="146"/>
      <c r="AM54" s="146"/>
      <c r="AN54" s="146"/>
      <c r="AO54" s="147"/>
      <c r="AP54" s="6"/>
      <c r="AQ54" s="6"/>
      <c r="AR54" s="6"/>
      <c r="AS54" s="6"/>
      <c r="AT54" s="6"/>
      <c r="AU54" s="6"/>
      <c r="AV54" s="7"/>
      <c r="AW54" s="6"/>
      <c r="AX54" s="6"/>
      <c r="AY54" s="7"/>
      <c r="AZ54" s="6"/>
      <c r="BA54" s="6"/>
      <c r="BB54" s="6"/>
      <c r="BC54" s="6"/>
      <c r="BD54" s="6"/>
      <c r="BE54" s="6"/>
      <c r="BF54" s="6"/>
      <c r="BG54" s="6"/>
      <c r="BH54" s="6"/>
    </row>
    <row r="55" spans="1:60" s="16" customFormat="1" ht="8.4499999999999993" customHeight="1" thickBot="1" x14ac:dyDescent="0.3">
      <c r="A55" s="17"/>
      <c r="B55" s="98"/>
      <c r="C55" s="103"/>
      <c r="D55" s="104"/>
      <c r="E55" s="104"/>
      <c r="F55" s="104"/>
      <c r="G55" s="104"/>
      <c r="H55" s="104"/>
      <c r="I55" s="104"/>
      <c r="J55" s="104"/>
      <c r="K55" s="105"/>
      <c r="L55" s="112"/>
      <c r="M55" s="113"/>
      <c r="N55" s="113"/>
      <c r="O55" s="113"/>
      <c r="P55" s="113"/>
      <c r="Q55" s="114"/>
      <c r="R55" s="121"/>
      <c r="S55" s="122"/>
      <c r="T55" s="123"/>
      <c r="U55" s="130"/>
      <c r="V55" s="131"/>
      <c r="W55" s="131"/>
      <c r="X55" s="132"/>
      <c r="Y55" s="139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1"/>
      <c r="AK55" s="148"/>
      <c r="AL55" s="149"/>
      <c r="AM55" s="149"/>
      <c r="AN55" s="149"/>
      <c r="AO55" s="150"/>
      <c r="AP55" s="6"/>
      <c r="AQ55" s="6"/>
      <c r="AR55" s="6"/>
      <c r="AS55" s="6"/>
      <c r="AT55" s="6"/>
      <c r="AU55" s="6"/>
      <c r="AV55" s="7"/>
      <c r="AW55" s="6"/>
      <c r="AX55" s="6"/>
      <c r="AY55" s="7"/>
      <c r="AZ55" s="6"/>
      <c r="BA55" s="6"/>
      <c r="BB55" s="6"/>
      <c r="BC55" s="6"/>
      <c r="BD55" s="6"/>
      <c r="BE55" s="6"/>
      <c r="BF55" s="6"/>
      <c r="BG55" s="6"/>
      <c r="BH55" s="6"/>
    </row>
    <row r="56" spans="1:60" s="16" customFormat="1" ht="8.4499999999999993" customHeight="1" x14ac:dyDescent="0.25">
      <c r="A56" s="17"/>
      <c r="B56" s="98"/>
      <c r="C56" s="103"/>
      <c r="D56" s="104"/>
      <c r="E56" s="104"/>
      <c r="F56" s="104"/>
      <c r="G56" s="104"/>
      <c r="H56" s="104"/>
      <c r="I56" s="104"/>
      <c r="J56" s="104"/>
      <c r="K56" s="105"/>
      <c r="L56" s="112"/>
      <c r="M56" s="113"/>
      <c r="N56" s="113"/>
      <c r="O56" s="113"/>
      <c r="P56" s="113"/>
      <c r="Q56" s="114"/>
      <c r="R56" s="121"/>
      <c r="S56" s="122"/>
      <c r="T56" s="123"/>
      <c r="U56" s="130"/>
      <c r="V56" s="131"/>
      <c r="W56" s="131"/>
      <c r="X56" s="132"/>
      <c r="Y56" s="139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1"/>
      <c r="AK56" s="148"/>
      <c r="AL56" s="149"/>
      <c r="AM56" s="149"/>
      <c r="AN56" s="149"/>
      <c r="AO56" s="150"/>
      <c r="AP56" s="6"/>
      <c r="AQ56" s="154" t="s">
        <v>104</v>
      </c>
      <c r="AR56" s="155"/>
      <c r="AS56" s="155"/>
      <c r="AT56" s="156"/>
      <c r="AU56" s="6"/>
      <c r="AV56" s="7"/>
      <c r="AW56" s="6"/>
      <c r="AX56" s="6"/>
      <c r="AY56" s="7"/>
      <c r="AZ56" s="6"/>
      <c r="BA56" s="6"/>
      <c r="BB56" s="6"/>
      <c r="BC56" s="6"/>
      <c r="BD56" s="6"/>
      <c r="BE56" s="6"/>
      <c r="BF56" s="6"/>
      <c r="BG56" s="6"/>
      <c r="BH56" s="6"/>
    </row>
    <row r="57" spans="1:60" s="16" customFormat="1" ht="8.4499999999999993" customHeight="1" x14ac:dyDescent="0.25">
      <c r="A57" s="17"/>
      <c r="B57" s="98"/>
      <c r="C57" s="103"/>
      <c r="D57" s="104"/>
      <c r="E57" s="104"/>
      <c r="F57" s="104"/>
      <c r="G57" s="104"/>
      <c r="H57" s="104"/>
      <c r="I57" s="104"/>
      <c r="J57" s="104"/>
      <c r="K57" s="105"/>
      <c r="L57" s="112"/>
      <c r="M57" s="113"/>
      <c r="N57" s="113"/>
      <c r="O57" s="113"/>
      <c r="P57" s="113"/>
      <c r="Q57" s="114"/>
      <c r="R57" s="121"/>
      <c r="S57" s="122"/>
      <c r="T57" s="123"/>
      <c r="U57" s="130"/>
      <c r="V57" s="131"/>
      <c r="W57" s="131"/>
      <c r="X57" s="132"/>
      <c r="Y57" s="139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1"/>
      <c r="AK57" s="148"/>
      <c r="AL57" s="149"/>
      <c r="AM57" s="149"/>
      <c r="AN57" s="149"/>
      <c r="AO57" s="150"/>
      <c r="AP57" s="6"/>
      <c r="AQ57" s="157"/>
      <c r="AR57" s="158"/>
      <c r="AS57" s="158"/>
      <c r="AT57" s="159"/>
      <c r="AU57" s="6"/>
      <c r="AV57" s="7"/>
      <c r="AW57" s="6"/>
      <c r="AX57" s="6"/>
      <c r="AY57" s="7"/>
      <c r="AZ57" s="6"/>
      <c r="BA57" s="6"/>
      <c r="BB57" s="6"/>
      <c r="BC57" s="6"/>
      <c r="BD57" s="6"/>
      <c r="BE57" s="6"/>
      <c r="BF57" s="6"/>
      <c r="BG57" s="6"/>
      <c r="BH57" s="6"/>
    </row>
    <row r="58" spans="1:60" s="16" customFormat="1" ht="8.4499999999999993" customHeight="1" x14ac:dyDescent="0.25">
      <c r="A58" s="17"/>
      <c r="B58" s="99"/>
      <c r="C58" s="106"/>
      <c r="D58" s="107"/>
      <c r="E58" s="107"/>
      <c r="F58" s="107"/>
      <c r="G58" s="107"/>
      <c r="H58" s="107"/>
      <c r="I58" s="107"/>
      <c r="J58" s="107"/>
      <c r="K58" s="108"/>
      <c r="L58" s="115"/>
      <c r="M58" s="116"/>
      <c r="N58" s="116"/>
      <c r="O58" s="116"/>
      <c r="P58" s="116"/>
      <c r="Q58" s="117"/>
      <c r="R58" s="124"/>
      <c r="S58" s="125"/>
      <c r="T58" s="126"/>
      <c r="U58" s="133"/>
      <c r="V58" s="134"/>
      <c r="W58" s="134"/>
      <c r="X58" s="135"/>
      <c r="Y58" s="142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4"/>
      <c r="AK58" s="151"/>
      <c r="AL58" s="152"/>
      <c r="AM58" s="152"/>
      <c r="AN58" s="152"/>
      <c r="AO58" s="153"/>
      <c r="AP58" s="6"/>
      <c r="AQ58" s="157"/>
      <c r="AR58" s="158"/>
      <c r="AS58" s="158"/>
      <c r="AT58" s="159"/>
      <c r="AU58" s="6"/>
      <c r="AV58" s="7"/>
      <c r="AW58" s="6"/>
      <c r="AX58" s="6"/>
      <c r="AY58" s="7"/>
      <c r="AZ58" s="6"/>
      <c r="BA58" s="6"/>
      <c r="BB58" s="6"/>
      <c r="BC58" s="6"/>
      <c r="BD58" s="6"/>
      <c r="BE58" s="6"/>
      <c r="BF58" s="6"/>
      <c r="BG58" s="6"/>
      <c r="BH58" s="6"/>
    </row>
    <row r="59" spans="1:60" s="16" customFormat="1" ht="8.4499999999999993" customHeight="1" x14ac:dyDescent="0.25">
      <c r="A59" s="17"/>
      <c r="B59" s="97">
        <v>10</v>
      </c>
      <c r="C59" s="100"/>
      <c r="D59" s="101"/>
      <c r="E59" s="101"/>
      <c r="F59" s="101"/>
      <c r="G59" s="101"/>
      <c r="H59" s="101"/>
      <c r="I59" s="101"/>
      <c r="J59" s="101"/>
      <c r="K59" s="102"/>
      <c r="L59" s="109"/>
      <c r="M59" s="110"/>
      <c r="N59" s="110"/>
      <c r="O59" s="110"/>
      <c r="P59" s="110"/>
      <c r="Q59" s="111"/>
      <c r="R59" s="118"/>
      <c r="S59" s="119"/>
      <c r="T59" s="120"/>
      <c r="U59" s="127"/>
      <c r="V59" s="128"/>
      <c r="W59" s="128"/>
      <c r="X59" s="129"/>
      <c r="Y59" s="136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8"/>
      <c r="AK59" s="145"/>
      <c r="AL59" s="146"/>
      <c r="AM59" s="146"/>
      <c r="AN59" s="146"/>
      <c r="AO59" s="147"/>
      <c r="AP59" s="6"/>
      <c r="AQ59" s="157"/>
      <c r="AR59" s="158"/>
      <c r="AS59" s="158"/>
      <c r="AT59" s="159"/>
      <c r="AU59" s="6"/>
      <c r="AV59" s="7"/>
      <c r="AW59" s="6"/>
      <c r="AX59" s="6"/>
      <c r="AY59" s="7"/>
      <c r="AZ59" s="6"/>
      <c r="BA59" s="6"/>
      <c r="BB59" s="6"/>
      <c r="BC59" s="6"/>
      <c r="BD59" s="6"/>
      <c r="BE59" s="6"/>
      <c r="BF59" s="6"/>
      <c r="BG59" s="6"/>
      <c r="BH59" s="6"/>
    </row>
    <row r="60" spans="1:60" s="16" customFormat="1" ht="8.4499999999999993" customHeight="1" x14ac:dyDescent="0.25">
      <c r="A60" s="17"/>
      <c r="B60" s="98"/>
      <c r="C60" s="103"/>
      <c r="D60" s="104"/>
      <c r="E60" s="104"/>
      <c r="F60" s="104"/>
      <c r="G60" s="104"/>
      <c r="H60" s="104"/>
      <c r="I60" s="104"/>
      <c r="J60" s="104"/>
      <c r="K60" s="105"/>
      <c r="L60" s="112"/>
      <c r="M60" s="113"/>
      <c r="N60" s="113"/>
      <c r="O60" s="113"/>
      <c r="P60" s="113"/>
      <c r="Q60" s="114"/>
      <c r="R60" s="121"/>
      <c r="S60" s="122"/>
      <c r="T60" s="123"/>
      <c r="U60" s="130"/>
      <c r="V60" s="131"/>
      <c r="W60" s="131"/>
      <c r="X60" s="132"/>
      <c r="Y60" s="139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1"/>
      <c r="AK60" s="148"/>
      <c r="AL60" s="149"/>
      <c r="AM60" s="149"/>
      <c r="AN60" s="149"/>
      <c r="AO60" s="150"/>
      <c r="AP60" s="6"/>
      <c r="AQ60" s="157"/>
      <c r="AR60" s="158"/>
      <c r="AS60" s="158"/>
      <c r="AT60" s="159"/>
      <c r="AU60" s="6"/>
      <c r="AV60" s="7"/>
      <c r="AW60" s="6"/>
      <c r="AX60" s="6"/>
      <c r="AY60" s="7"/>
      <c r="AZ60" s="6"/>
      <c r="BA60" s="6"/>
      <c r="BB60" s="6"/>
      <c r="BC60" s="6"/>
      <c r="BD60" s="6"/>
      <c r="BE60" s="6"/>
      <c r="BF60" s="6"/>
      <c r="BG60" s="6"/>
      <c r="BH60" s="6"/>
    </row>
    <row r="61" spans="1:60" s="16" customFormat="1" ht="8.4499999999999993" customHeight="1" x14ac:dyDescent="0.25">
      <c r="A61" s="17"/>
      <c r="B61" s="98"/>
      <c r="C61" s="103"/>
      <c r="D61" s="104"/>
      <c r="E61" s="104"/>
      <c r="F61" s="104"/>
      <c r="G61" s="104"/>
      <c r="H61" s="104"/>
      <c r="I61" s="104"/>
      <c r="J61" s="104"/>
      <c r="K61" s="105"/>
      <c r="L61" s="112"/>
      <c r="M61" s="113"/>
      <c r="N61" s="113"/>
      <c r="O61" s="113"/>
      <c r="P61" s="113"/>
      <c r="Q61" s="114"/>
      <c r="R61" s="121"/>
      <c r="S61" s="122"/>
      <c r="T61" s="123"/>
      <c r="U61" s="130"/>
      <c r="V61" s="131"/>
      <c r="W61" s="131"/>
      <c r="X61" s="132"/>
      <c r="Y61" s="139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1"/>
      <c r="AK61" s="148"/>
      <c r="AL61" s="149"/>
      <c r="AM61" s="149"/>
      <c r="AN61" s="149"/>
      <c r="AO61" s="150"/>
      <c r="AP61" s="6"/>
      <c r="AQ61" s="157"/>
      <c r="AR61" s="158"/>
      <c r="AS61" s="158"/>
      <c r="AT61" s="159"/>
      <c r="AU61" s="6"/>
      <c r="AV61" s="7"/>
      <c r="AW61" s="6"/>
      <c r="AX61" s="6"/>
      <c r="AY61" s="7"/>
      <c r="AZ61" s="6"/>
      <c r="BA61" s="6"/>
      <c r="BB61" s="6"/>
      <c r="BC61" s="6"/>
      <c r="BD61" s="6"/>
      <c r="BE61" s="6"/>
      <c r="BF61" s="6"/>
      <c r="BG61" s="6"/>
      <c r="BH61" s="6"/>
    </row>
    <row r="62" spans="1:60" s="16" customFormat="1" ht="8.4499999999999993" customHeight="1" x14ac:dyDescent="0.25">
      <c r="A62" s="17"/>
      <c r="B62" s="98"/>
      <c r="C62" s="103"/>
      <c r="D62" s="104"/>
      <c r="E62" s="104"/>
      <c r="F62" s="104"/>
      <c r="G62" s="104"/>
      <c r="H62" s="104"/>
      <c r="I62" s="104"/>
      <c r="J62" s="104"/>
      <c r="K62" s="105"/>
      <c r="L62" s="112"/>
      <c r="M62" s="113"/>
      <c r="N62" s="113"/>
      <c r="O62" s="113"/>
      <c r="P62" s="113"/>
      <c r="Q62" s="114"/>
      <c r="R62" s="121"/>
      <c r="S62" s="122"/>
      <c r="T62" s="123"/>
      <c r="U62" s="130"/>
      <c r="V62" s="131"/>
      <c r="W62" s="131"/>
      <c r="X62" s="132"/>
      <c r="Y62" s="139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1"/>
      <c r="AK62" s="148"/>
      <c r="AL62" s="149"/>
      <c r="AM62" s="149"/>
      <c r="AN62" s="149"/>
      <c r="AO62" s="150"/>
      <c r="AP62" s="6"/>
      <c r="AQ62" s="157"/>
      <c r="AR62" s="158"/>
      <c r="AS62" s="158"/>
      <c r="AT62" s="159"/>
      <c r="AU62" s="6"/>
      <c r="AV62" s="7"/>
      <c r="AW62" s="6"/>
      <c r="AX62" s="6"/>
      <c r="AY62" s="7"/>
      <c r="AZ62" s="6"/>
      <c r="BA62" s="6"/>
      <c r="BB62" s="6"/>
      <c r="BC62" s="6"/>
      <c r="BD62" s="6"/>
      <c r="BE62" s="6"/>
      <c r="BF62" s="6"/>
      <c r="BG62" s="6"/>
      <c r="BH62" s="6"/>
    </row>
    <row r="63" spans="1:60" s="16" customFormat="1" ht="8.4499999999999993" customHeight="1" x14ac:dyDescent="0.25">
      <c r="A63" s="17"/>
      <c r="B63" s="99"/>
      <c r="C63" s="106"/>
      <c r="D63" s="107"/>
      <c r="E63" s="107"/>
      <c r="F63" s="107"/>
      <c r="G63" s="107"/>
      <c r="H63" s="107"/>
      <c r="I63" s="107"/>
      <c r="J63" s="107"/>
      <c r="K63" s="108"/>
      <c r="L63" s="115"/>
      <c r="M63" s="116"/>
      <c r="N63" s="116"/>
      <c r="O63" s="116"/>
      <c r="P63" s="116"/>
      <c r="Q63" s="117"/>
      <c r="R63" s="124"/>
      <c r="S63" s="125"/>
      <c r="T63" s="126"/>
      <c r="U63" s="133"/>
      <c r="V63" s="134"/>
      <c r="W63" s="134"/>
      <c r="X63" s="135"/>
      <c r="Y63" s="142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4"/>
      <c r="AK63" s="151"/>
      <c r="AL63" s="152"/>
      <c r="AM63" s="152"/>
      <c r="AN63" s="152"/>
      <c r="AO63" s="153"/>
      <c r="AP63" s="6"/>
      <c r="AQ63" s="157"/>
      <c r="AR63" s="158"/>
      <c r="AS63" s="158"/>
      <c r="AT63" s="159"/>
      <c r="AU63" s="6"/>
      <c r="AV63" s="7"/>
      <c r="AW63" s="6"/>
      <c r="AX63" s="6"/>
      <c r="AY63" s="7"/>
      <c r="AZ63" s="6"/>
      <c r="BA63" s="6"/>
      <c r="BB63" s="6"/>
      <c r="BC63" s="6"/>
      <c r="BD63" s="6"/>
      <c r="BE63" s="6"/>
      <c r="BF63" s="6"/>
      <c r="BG63" s="6"/>
      <c r="BH63" s="6"/>
    </row>
    <row r="64" spans="1:60" s="16" customFormat="1" ht="8.4499999999999993" hidden="1" customHeight="1" x14ac:dyDescent="0.25">
      <c r="A64" s="17">
        <f>IF(L64="",0,IF(COUNTIF($L$13:L54,L64)&gt;=1,0,B64))</f>
        <v>0</v>
      </c>
      <c r="B64" s="97">
        <v>11</v>
      </c>
      <c r="C64" s="100"/>
      <c r="D64" s="101"/>
      <c r="E64" s="101"/>
      <c r="F64" s="101"/>
      <c r="G64" s="101"/>
      <c r="H64" s="101"/>
      <c r="I64" s="101"/>
      <c r="J64" s="101"/>
      <c r="K64" s="102"/>
      <c r="L64" s="109"/>
      <c r="M64" s="110"/>
      <c r="N64" s="110"/>
      <c r="O64" s="110"/>
      <c r="P64" s="110"/>
      <c r="Q64" s="111"/>
      <c r="R64" s="118"/>
      <c r="S64" s="119"/>
      <c r="T64" s="120"/>
      <c r="U64" s="127"/>
      <c r="V64" s="128"/>
      <c r="W64" s="128"/>
      <c r="X64" s="129"/>
      <c r="Y64" s="136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8"/>
      <c r="AK64" s="145"/>
      <c r="AL64" s="146"/>
      <c r="AM64" s="146"/>
      <c r="AN64" s="146"/>
      <c r="AO64" s="147"/>
      <c r="AP64" s="6"/>
      <c r="AQ64" s="157"/>
      <c r="AR64" s="158"/>
      <c r="AS64" s="158"/>
      <c r="AT64" s="159"/>
      <c r="AU64" s="6"/>
      <c r="AV64" s="7"/>
      <c r="AW64" s="6"/>
      <c r="AX64" s="6"/>
      <c r="AY64" s="7"/>
      <c r="AZ64" s="6"/>
      <c r="BA64" s="6"/>
      <c r="BB64" s="6"/>
      <c r="BC64" s="6"/>
      <c r="BD64" s="6"/>
      <c r="BE64" s="6"/>
      <c r="BF64" s="6"/>
      <c r="BG64" s="6"/>
      <c r="BH64" s="6"/>
    </row>
    <row r="65" spans="1:60" s="16" customFormat="1" ht="8.4499999999999993" hidden="1" customHeight="1" x14ac:dyDescent="0.25">
      <c r="A65" s="17"/>
      <c r="B65" s="98"/>
      <c r="C65" s="103"/>
      <c r="D65" s="104"/>
      <c r="E65" s="104"/>
      <c r="F65" s="104"/>
      <c r="G65" s="104"/>
      <c r="H65" s="104"/>
      <c r="I65" s="104"/>
      <c r="J65" s="104"/>
      <c r="K65" s="105"/>
      <c r="L65" s="112"/>
      <c r="M65" s="113"/>
      <c r="N65" s="113"/>
      <c r="O65" s="113"/>
      <c r="P65" s="113"/>
      <c r="Q65" s="114"/>
      <c r="R65" s="121"/>
      <c r="S65" s="122"/>
      <c r="T65" s="123"/>
      <c r="U65" s="130"/>
      <c r="V65" s="131"/>
      <c r="W65" s="131"/>
      <c r="X65" s="132"/>
      <c r="Y65" s="139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1"/>
      <c r="AK65" s="148"/>
      <c r="AL65" s="149"/>
      <c r="AM65" s="149"/>
      <c r="AN65" s="149"/>
      <c r="AO65" s="150"/>
      <c r="AP65" s="6"/>
      <c r="AQ65" s="157"/>
      <c r="AR65" s="158"/>
      <c r="AS65" s="158"/>
      <c r="AT65" s="159"/>
      <c r="AU65" s="6"/>
      <c r="AV65" s="7"/>
      <c r="AW65" s="6"/>
      <c r="AX65" s="6"/>
      <c r="AY65" s="7"/>
      <c r="AZ65" s="6"/>
      <c r="BA65" s="6"/>
      <c r="BB65" s="6"/>
      <c r="BC65" s="6"/>
      <c r="BD65" s="6"/>
      <c r="BE65" s="6"/>
      <c r="BF65" s="6"/>
      <c r="BG65" s="6"/>
      <c r="BH65" s="6"/>
    </row>
    <row r="66" spans="1:60" s="16" customFormat="1" ht="8.4499999999999993" hidden="1" customHeight="1" thickBot="1" x14ac:dyDescent="0.3">
      <c r="A66" s="17"/>
      <c r="B66" s="98"/>
      <c r="C66" s="103"/>
      <c r="D66" s="104"/>
      <c r="E66" s="104"/>
      <c r="F66" s="104"/>
      <c r="G66" s="104"/>
      <c r="H66" s="104"/>
      <c r="I66" s="104"/>
      <c r="J66" s="104"/>
      <c r="K66" s="105"/>
      <c r="L66" s="112"/>
      <c r="M66" s="113"/>
      <c r="N66" s="113"/>
      <c r="O66" s="113"/>
      <c r="P66" s="113"/>
      <c r="Q66" s="114"/>
      <c r="R66" s="121"/>
      <c r="S66" s="122"/>
      <c r="T66" s="123"/>
      <c r="U66" s="130"/>
      <c r="V66" s="131"/>
      <c r="W66" s="131"/>
      <c r="X66" s="132"/>
      <c r="Y66" s="139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1"/>
      <c r="AK66" s="148"/>
      <c r="AL66" s="149"/>
      <c r="AM66" s="149"/>
      <c r="AN66" s="149"/>
      <c r="AO66" s="150"/>
      <c r="AP66" s="6"/>
      <c r="AQ66" s="160"/>
      <c r="AR66" s="161"/>
      <c r="AS66" s="161"/>
      <c r="AT66" s="162"/>
      <c r="AU66" s="6"/>
      <c r="AV66" s="7"/>
      <c r="AW66" s="6"/>
      <c r="AX66" s="6"/>
      <c r="AY66" s="7"/>
      <c r="AZ66" s="6"/>
      <c r="BA66" s="6"/>
      <c r="BB66" s="6"/>
      <c r="BC66" s="6"/>
      <c r="BD66" s="6"/>
      <c r="BE66" s="6"/>
      <c r="BF66" s="6"/>
      <c r="BG66" s="6"/>
      <c r="BH66" s="6"/>
    </row>
    <row r="67" spans="1:60" s="16" customFormat="1" ht="8.4499999999999993" hidden="1" customHeight="1" x14ac:dyDescent="0.25">
      <c r="A67" s="17"/>
      <c r="B67" s="98"/>
      <c r="C67" s="103"/>
      <c r="D67" s="104"/>
      <c r="E67" s="104"/>
      <c r="F67" s="104"/>
      <c r="G67" s="104"/>
      <c r="H67" s="104"/>
      <c r="I67" s="104"/>
      <c r="J67" s="104"/>
      <c r="K67" s="105"/>
      <c r="L67" s="112"/>
      <c r="M67" s="113"/>
      <c r="N67" s="113"/>
      <c r="O67" s="113"/>
      <c r="P67" s="113"/>
      <c r="Q67" s="114"/>
      <c r="R67" s="121"/>
      <c r="S67" s="122"/>
      <c r="T67" s="123"/>
      <c r="U67" s="130"/>
      <c r="V67" s="131"/>
      <c r="W67" s="131"/>
      <c r="X67" s="132"/>
      <c r="Y67" s="139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1"/>
      <c r="AK67" s="148"/>
      <c r="AL67" s="149"/>
      <c r="AM67" s="149"/>
      <c r="AN67" s="149"/>
      <c r="AO67" s="150"/>
      <c r="AP67" s="6"/>
      <c r="AQ67" s="6"/>
      <c r="AR67" s="6"/>
      <c r="AS67" s="6"/>
      <c r="AT67" s="6"/>
      <c r="AU67" s="6"/>
      <c r="AV67" s="7"/>
      <c r="AW67" s="6"/>
      <c r="AX67" s="6"/>
      <c r="AY67" s="7"/>
      <c r="AZ67" s="6"/>
      <c r="BA67" s="6"/>
      <c r="BB67" s="6"/>
      <c r="BC67" s="6"/>
      <c r="BD67" s="6"/>
      <c r="BE67" s="6"/>
      <c r="BF67" s="6"/>
      <c r="BG67" s="6"/>
      <c r="BH67" s="6"/>
    </row>
    <row r="68" spans="1:60" s="16" customFormat="1" ht="8.4499999999999993" hidden="1" customHeight="1" x14ac:dyDescent="0.25">
      <c r="A68" s="17"/>
      <c r="B68" s="99"/>
      <c r="C68" s="106"/>
      <c r="D68" s="107"/>
      <c r="E68" s="107"/>
      <c r="F68" s="107"/>
      <c r="G68" s="107"/>
      <c r="H68" s="107"/>
      <c r="I68" s="107"/>
      <c r="J68" s="107"/>
      <c r="K68" s="108"/>
      <c r="L68" s="115"/>
      <c r="M68" s="116"/>
      <c r="N68" s="116"/>
      <c r="O68" s="116"/>
      <c r="P68" s="116"/>
      <c r="Q68" s="117"/>
      <c r="R68" s="124"/>
      <c r="S68" s="125"/>
      <c r="T68" s="126"/>
      <c r="U68" s="133"/>
      <c r="V68" s="134"/>
      <c r="W68" s="134"/>
      <c r="X68" s="135"/>
      <c r="Y68" s="142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4"/>
      <c r="AK68" s="151"/>
      <c r="AL68" s="152"/>
      <c r="AM68" s="152"/>
      <c r="AN68" s="152"/>
      <c r="AO68" s="153"/>
      <c r="AP68" s="6"/>
      <c r="AQ68" s="6"/>
      <c r="AR68" s="6"/>
      <c r="AS68" s="6"/>
      <c r="AT68" s="6"/>
      <c r="AU68" s="6"/>
      <c r="AV68" s="7"/>
      <c r="AW68" s="6"/>
      <c r="AX68" s="6"/>
      <c r="AY68" s="7"/>
      <c r="AZ68" s="6"/>
      <c r="BA68" s="6"/>
      <c r="BB68" s="6"/>
      <c r="BC68" s="6"/>
      <c r="BD68" s="6"/>
      <c r="BE68" s="6"/>
      <c r="BF68" s="6"/>
      <c r="BG68" s="6"/>
      <c r="BH68" s="6"/>
    </row>
    <row r="69" spans="1:60" s="16" customFormat="1" ht="5.25" customHeight="1" thickBot="1" x14ac:dyDescent="0.2">
      <c r="A69" s="17">
        <v>11</v>
      </c>
      <c r="B69" s="20">
        <v>11</v>
      </c>
      <c r="C69" s="20">
        <v>50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>
        <v>8</v>
      </c>
      <c r="S69" s="20"/>
      <c r="T69" s="20"/>
      <c r="U69" s="21">
        <v>47848</v>
      </c>
      <c r="V69" s="20"/>
      <c r="W69" s="20"/>
      <c r="X69" s="20"/>
      <c r="Y69" s="20">
        <v>70</v>
      </c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6" t="s">
        <v>105</v>
      </c>
      <c r="AQ69" s="6"/>
      <c r="AR69" s="6"/>
      <c r="AS69" s="6"/>
      <c r="AT69" s="6"/>
      <c r="AU69" s="6"/>
      <c r="AV69" s="7"/>
      <c r="AW69" s="6"/>
      <c r="AX69" s="6"/>
      <c r="AY69" s="7"/>
      <c r="AZ69" s="6"/>
      <c r="BA69" s="6"/>
      <c r="BB69" s="6"/>
      <c r="BC69" s="6"/>
      <c r="BD69" s="6"/>
      <c r="BE69" s="6"/>
      <c r="BF69" s="6"/>
      <c r="BG69" s="6"/>
      <c r="BH69" s="6"/>
    </row>
    <row r="70" spans="1:60" ht="24.75" customHeight="1" thickBot="1" x14ac:dyDescent="0.3">
      <c r="A70" s="22" t="s">
        <v>106</v>
      </c>
      <c r="B70" s="61" t="s">
        <v>107</v>
      </c>
      <c r="C70" s="62"/>
      <c r="D70" s="62"/>
      <c r="E70" s="63"/>
      <c r="F70" s="64" t="e">
        <f>IF(#REF!&lt;&gt;0,0,IF($A$1&lt;&gt;1,"Dosya sadece DTO/Ortak klasör altında kullanılmalıdır",IF($AK$70=0,"",TRIM('[20]  '!FI31006)&amp;" "&amp;IF($AP$11&lt;&gt;"Diğer",AP11&amp;" / ","                   /")&amp;'[20]  '!FI31024&amp;" "&amp;IF($AP$8=0,"",IF($AP$11&lt;&gt;"Diğer",$AT$11,"")))))</f>
        <v>#REF!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  <c r="AD70" s="66" t="s">
        <v>108</v>
      </c>
      <c r="AE70" s="67"/>
      <c r="AF70" s="67"/>
      <c r="AG70" s="67"/>
      <c r="AH70" s="68"/>
      <c r="AI70" s="69" t="str">
        <f>IF($AP$11="Diğer","",$AP$11)</f>
        <v>TL</v>
      </c>
      <c r="AJ70" s="70"/>
      <c r="AK70" s="71" t="e">
        <f>IF(#REF!&lt;&gt;0,0,IF($AP$11=0,"Döviz birimi",ROUND(SUM(AK14:AO64),2)))</f>
        <v>#REF!</v>
      </c>
      <c r="AL70" s="72"/>
      <c r="AM70" s="72"/>
      <c r="AN70" s="72"/>
      <c r="AO70" s="73"/>
      <c r="AP70" s="6"/>
      <c r="AQ70" s="6"/>
      <c r="AR70" s="6"/>
      <c r="AS70" s="6"/>
      <c r="AT70" s="6"/>
      <c r="AU70" s="6"/>
      <c r="AV70" s="7"/>
      <c r="AW70" s="6"/>
      <c r="AX70" s="6"/>
      <c r="AY70" s="7"/>
      <c r="AZ70" s="6"/>
      <c r="BA70" s="6"/>
      <c r="BB70" s="6"/>
      <c r="BC70" s="6"/>
      <c r="BD70" s="6"/>
      <c r="BE70" s="6"/>
      <c r="BF70" s="6"/>
      <c r="BG70" s="6"/>
      <c r="BH70" s="6"/>
    </row>
    <row r="71" spans="1:60" s="23" customFormat="1" ht="9.9499999999999993" customHeight="1" thickBot="1" x14ac:dyDescent="0.3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AP71" s="6"/>
      <c r="AQ71" s="6"/>
      <c r="AR71" s="6"/>
      <c r="AS71" s="6"/>
      <c r="AT71" s="6"/>
      <c r="AU71" s="6"/>
      <c r="AV71" s="7"/>
      <c r="AW71" s="6"/>
      <c r="AX71" s="6"/>
      <c r="AY71" s="7"/>
      <c r="AZ71" s="6"/>
      <c r="BA71" s="6"/>
      <c r="BB71" s="6"/>
      <c r="BC71" s="6"/>
      <c r="BD71" s="6"/>
      <c r="BE71" s="6"/>
      <c r="BF71" s="6"/>
      <c r="BG71" s="6"/>
      <c r="BH71" s="6"/>
    </row>
    <row r="72" spans="1:60" s="28" customFormat="1" ht="32.1" hidden="1" customHeight="1" x14ac:dyDescent="0.25">
      <c r="A72" s="25"/>
      <c r="B72" s="26">
        <v>1</v>
      </c>
      <c r="C72" s="26" t="e">
        <f>SMALL($A$14:$A$70,IF(B72&gt;$A$73,$A$73+1,B72+$A$74))</f>
        <v>#REF!</v>
      </c>
      <c r="D72" s="26"/>
      <c r="E72" s="26"/>
      <c r="F72" s="26">
        <f>+B72+1</f>
        <v>2</v>
      </c>
      <c r="G72" s="26" t="e">
        <f>SMALL($A$14:$A$70,IF(F72&gt;$A$73,$A$73+1+$A$74,F72+$A$74))</f>
        <v>#REF!</v>
      </c>
      <c r="H72" s="26"/>
      <c r="I72" s="26"/>
      <c r="J72" s="26">
        <f>+F72+1</f>
        <v>3</v>
      </c>
      <c r="K72" s="26" t="e">
        <f>SMALL($A$14:$A$70,IF(J72&gt;$A$73,$A$73+1+$A$74,J72+$A$74))</f>
        <v>#REF!</v>
      </c>
      <c r="L72" s="26"/>
      <c r="M72" s="26"/>
      <c r="N72" s="26">
        <f>+J72+1</f>
        <v>4</v>
      </c>
      <c r="O72" s="26" t="e">
        <f>SMALL($A$14:$A$70,IF(N72&gt;$A$73,$A$73+1+$A$74,N72+$A$74))</f>
        <v>#REF!</v>
      </c>
      <c r="P72" s="26"/>
      <c r="Q72" s="26"/>
      <c r="R72" s="26">
        <f>+N72+1</f>
        <v>5</v>
      </c>
      <c r="S72" s="26" t="e">
        <f>SMALL($A$14:$A$70,IF(R72&gt;$A$73,$A$73+1+$A$74,R72+$A$74))</f>
        <v>#REF!</v>
      </c>
      <c r="T72" s="26"/>
      <c r="U72" s="26"/>
      <c r="V72" s="26">
        <f>+R72+1</f>
        <v>6</v>
      </c>
      <c r="W72" s="26" t="e">
        <f>SMALL($A$14:$A$70,IF(V72&gt;$A$73,$A$73+1+$A$74,V72+$A$74))</f>
        <v>#REF!</v>
      </c>
      <c r="X72" s="26"/>
      <c r="Y72" s="26"/>
      <c r="Z72" s="26">
        <f>+V72+1</f>
        <v>7</v>
      </c>
      <c r="AA72" s="26" t="e">
        <f>SMALL($A$14:$A$70,IF(Z72&gt;$A$73,$A$73+1+$A$74,Z72+$A$74))</f>
        <v>#REF!</v>
      </c>
      <c r="AB72" s="26"/>
      <c r="AC72" s="26"/>
      <c r="AD72" s="26">
        <f>+Z72+1</f>
        <v>8</v>
      </c>
      <c r="AE72" s="26" t="e">
        <f>SMALL($A$14:$A$70,IF(AD72&gt;$A$73,$A$73+1+$A$74,AD72+$A$74))</f>
        <v>#REF!</v>
      </c>
      <c r="AF72" s="26"/>
      <c r="AG72" s="26"/>
      <c r="AH72" s="26">
        <f>+AD72+1</f>
        <v>9</v>
      </c>
      <c r="AI72" s="26" t="e">
        <f>SMALL($A$14:$A$70,IF(AH72&gt;$A$73,$A$73+1+$A$74,AH72+$A$74))</f>
        <v>#REF!</v>
      </c>
      <c r="AJ72" s="26"/>
      <c r="AK72" s="26"/>
      <c r="AL72" s="26">
        <f>+AH72+1</f>
        <v>10</v>
      </c>
      <c r="AM72" s="26" t="e">
        <f>SMALL($A$14:$A$70,IF(AL72&gt;$A$73,$A$73+1+$A$74,AL72+$A$74))</f>
        <v>#REF!</v>
      </c>
      <c r="AN72" s="26"/>
      <c r="AO72" s="27"/>
      <c r="AP72" s="6"/>
      <c r="AQ72" s="6"/>
      <c r="AR72" s="6"/>
      <c r="AS72" s="6"/>
      <c r="AT72" s="6"/>
      <c r="AU72" s="6"/>
      <c r="AV72" s="7"/>
      <c r="AW72" s="6"/>
      <c r="AX72" s="6"/>
      <c r="AY72" s="7"/>
      <c r="AZ72" s="6"/>
      <c r="BA72" s="6"/>
      <c r="BB72" s="6"/>
      <c r="BC72" s="6"/>
      <c r="BD72" s="6"/>
      <c r="BE72" s="6"/>
      <c r="BF72" s="6"/>
      <c r="BG72" s="6"/>
      <c r="BH72" s="6"/>
    </row>
    <row r="73" spans="1:60" ht="25.5" customHeight="1" thickBot="1" x14ac:dyDescent="0.3">
      <c r="A73" s="29" t="e">
        <f>IF(AK70="",0,COUNTIF($A$14:$A$64,"&gt;"&amp;0))</f>
        <v>#REF!</v>
      </c>
      <c r="B73" s="92" t="e">
        <f>VLOOKUP(C72,$A$14:$Q$69,12,FALSE)</f>
        <v>#REF!</v>
      </c>
      <c r="C73" s="93"/>
      <c r="D73" s="93"/>
      <c r="E73" s="94"/>
      <c r="F73" s="95" t="e">
        <f>VLOOKUP(G72,$A$14:$Q$69,12,FALSE)</f>
        <v>#REF!</v>
      </c>
      <c r="G73" s="93"/>
      <c r="H73" s="93"/>
      <c r="I73" s="94"/>
      <c r="J73" s="95" t="e">
        <f>VLOOKUP(K72,$A$14:$Q$69,12,FALSE)</f>
        <v>#REF!</v>
      </c>
      <c r="K73" s="93"/>
      <c r="L73" s="93"/>
      <c r="M73" s="94"/>
      <c r="N73" s="95" t="e">
        <f>VLOOKUP(O72,$A$14:$Q$69,12,FALSE)</f>
        <v>#REF!</v>
      </c>
      <c r="O73" s="93"/>
      <c r="P73" s="93"/>
      <c r="Q73" s="94"/>
      <c r="R73" s="95" t="e">
        <f>VLOOKUP(S72,$A$14:$Q$69,12,FALSE)</f>
        <v>#REF!</v>
      </c>
      <c r="S73" s="93"/>
      <c r="T73" s="93"/>
      <c r="U73" s="96"/>
      <c r="V73" s="8"/>
      <c r="W73" s="74" t="s">
        <v>109</v>
      </c>
      <c r="X73" s="75"/>
      <c r="Y73" s="75"/>
      <c r="Z73" s="75"/>
      <c r="AA73" s="75"/>
      <c r="AB73" s="75"/>
      <c r="AC73" s="75"/>
      <c r="AD73" s="76"/>
      <c r="AE73" s="74" t="s">
        <v>110</v>
      </c>
      <c r="AF73" s="75"/>
      <c r="AG73" s="75"/>
      <c r="AH73" s="75"/>
      <c r="AI73" s="75"/>
      <c r="AJ73" s="75"/>
      <c r="AK73" s="75"/>
      <c r="AL73" s="75"/>
      <c r="AM73" s="75"/>
      <c r="AN73" s="75"/>
      <c r="AO73" s="76"/>
      <c r="AP73" s="6"/>
      <c r="AQ73" s="6"/>
      <c r="AR73" s="6"/>
      <c r="AS73" s="6"/>
      <c r="AT73" s="6"/>
      <c r="AU73" s="6"/>
      <c r="AV73" s="7"/>
      <c r="AW73" s="6"/>
      <c r="AX73" s="6"/>
      <c r="AY73" s="7"/>
      <c r="AZ73" s="6"/>
      <c r="BA73" s="6"/>
      <c r="BB73" s="6"/>
      <c r="BC73" s="6"/>
      <c r="BD73" s="6"/>
      <c r="BE73" s="6"/>
      <c r="BF73" s="6"/>
      <c r="BG73" s="6"/>
      <c r="BH73" s="6"/>
    </row>
    <row r="74" spans="1:60" ht="12.75" customHeight="1" x14ac:dyDescent="0.25">
      <c r="A74" s="17">
        <f>+COUNTIF($A$14:$A$64,0)</f>
        <v>9</v>
      </c>
      <c r="B74" s="77">
        <f>SUMIF($L$14:$L$64,B$73,$AK$14:$AO$64)</f>
        <v>0</v>
      </c>
      <c r="C74" s="78"/>
      <c r="D74" s="78"/>
      <c r="E74" s="79"/>
      <c r="F74" s="80">
        <f>SUMIF($L$14:$L$64,F$73,$AK$14:$AO$64)</f>
        <v>0</v>
      </c>
      <c r="G74" s="78"/>
      <c r="H74" s="78"/>
      <c r="I74" s="79"/>
      <c r="J74" s="80">
        <f>SUMIF($L$14:$L$64,J$73,$AK$14:$AO$64)</f>
        <v>0</v>
      </c>
      <c r="K74" s="78"/>
      <c r="L74" s="78"/>
      <c r="M74" s="79"/>
      <c r="N74" s="80">
        <f>SUMIF($L$14:$L$64,N$73,$AK$14:$AO$64)</f>
        <v>0</v>
      </c>
      <c r="O74" s="78"/>
      <c r="P74" s="78"/>
      <c r="Q74" s="79"/>
      <c r="R74" s="80">
        <f>SUMIF($L$14:$L$64,R$73,$AK$14:$AO$64)</f>
        <v>0</v>
      </c>
      <c r="S74" s="78"/>
      <c r="T74" s="78"/>
      <c r="U74" s="81"/>
      <c r="V74" s="8"/>
      <c r="W74" s="82"/>
      <c r="X74" s="83"/>
      <c r="Y74" s="83"/>
      <c r="Z74" s="83"/>
      <c r="AA74" s="83"/>
      <c r="AB74" s="83"/>
      <c r="AC74" s="83"/>
      <c r="AD74" s="84"/>
      <c r="AE74" s="82"/>
      <c r="AF74" s="83"/>
      <c r="AG74" s="83"/>
      <c r="AH74" s="83"/>
      <c r="AI74" s="83"/>
      <c r="AJ74" s="83"/>
      <c r="AK74" s="83"/>
      <c r="AL74" s="83"/>
      <c r="AM74" s="83"/>
      <c r="AN74" s="83"/>
      <c r="AO74" s="84"/>
      <c r="AP74" s="6"/>
      <c r="AQ74" s="6"/>
      <c r="AR74" s="6"/>
      <c r="AS74" s="6"/>
      <c r="AT74" s="6"/>
      <c r="AU74" s="6"/>
      <c r="AV74" s="7"/>
      <c r="AW74" s="6"/>
      <c r="AX74" s="6"/>
      <c r="AY74" s="7"/>
      <c r="AZ74" s="6"/>
      <c r="BA74" s="6"/>
      <c r="BB74" s="6"/>
      <c r="BC74" s="6"/>
      <c r="BD74" s="6"/>
      <c r="BE74" s="6"/>
      <c r="BF74" s="6"/>
      <c r="BG74" s="6"/>
      <c r="BH74" s="6"/>
    </row>
    <row r="75" spans="1:60" ht="25.5" customHeight="1" x14ac:dyDescent="0.25">
      <c r="A75" s="17"/>
      <c r="B75" s="91" t="e">
        <f>VLOOKUP(W72,$A$14:$Q$69,12,FALSE)</f>
        <v>#REF!</v>
      </c>
      <c r="C75" s="53"/>
      <c r="D75" s="53"/>
      <c r="E75" s="54"/>
      <c r="F75" s="52" t="e">
        <f>VLOOKUP(AA72,$A$14:$Q$69,12,FALSE)</f>
        <v>#REF!</v>
      </c>
      <c r="G75" s="53"/>
      <c r="H75" s="53"/>
      <c r="I75" s="54"/>
      <c r="J75" s="52" t="e">
        <f>VLOOKUP(AE72,$A$14:$Q$69,12,FALSE)</f>
        <v>#REF!</v>
      </c>
      <c r="K75" s="53"/>
      <c r="L75" s="53"/>
      <c r="M75" s="54"/>
      <c r="N75" s="52" t="e">
        <f>VLOOKUP(AI72,$A$14:$Q$69,12,FALSE)</f>
        <v>#REF!</v>
      </c>
      <c r="O75" s="53"/>
      <c r="P75" s="53"/>
      <c r="Q75" s="54"/>
      <c r="R75" s="52" t="e">
        <f>VLOOKUP(AM72,$A$14:$Q$69,12,FALSE)</f>
        <v>#REF!</v>
      </c>
      <c r="S75" s="53"/>
      <c r="T75" s="53"/>
      <c r="U75" s="55"/>
      <c r="V75" s="8"/>
      <c r="W75" s="85"/>
      <c r="X75" s="86"/>
      <c r="Y75" s="86"/>
      <c r="Z75" s="86"/>
      <c r="AA75" s="86"/>
      <c r="AB75" s="86"/>
      <c r="AC75" s="86"/>
      <c r="AD75" s="87"/>
      <c r="AE75" s="85"/>
      <c r="AF75" s="86"/>
      <c r="AG75" s="86"/>
      <c r="AH75" s="86"/>
      <c r="AI75" s="86"/>
      <c r="AJ75" s="86"/>
      <c r="AK75" s="86"/>
      <c r="AL75" s="86"/>
      <c r="AM75" s="86"/>
      <c r="AN75" s="86"/>
      <c r="AO75" s="87"/>
      <c r="AP75" s="6"/>
      <c r="AQ75" s="6"/>
      <c r="AR75" s="6"/>
      <c r="AS75" s="6"/>
      <c r="AT75" s="6"/>
      <c r="AU75" s="6"/>
      <c r="AV75" s="7"/>
      <c r="AW75" s="6"/>
      <c r="AX75" s="6"/>
      <c r="AY75" s="7"/>
      <c r="AZ75" s="6"/>
      <c r="BA75" s="6"/>
      <c r="BB75" s="6"/>
      <c r="BC75" s="6"/>
      <c r="BD75" s="6"/>
      <c r="BE75" s="6"/>
      <c r="BF75" s="6"/>
      <c r="BG75" s="6"/>
      <c r="BH75" s="6"/>
    </row>
    <row r="76" spans="1:60" ht="12.75" customHeight="1" thickBot="1" x14ac:dyDescent="0.3">
      <c r="A76" s="17"/>
      <c r="B76" s="56">
        <f>SUMIF($L$14:$L$64,B$75,$AK$14:$AO$64)</f>
        <v>0</v>
      </c>
      <c r="C76" s="57"/>
      <c r="D76" s="57"/>
      <c r="E76" s="58"/>
      <c r="F76" s="59">
        <f>SUMIF($L$14:$L$64,F$75,$AK$14:$AO$64)</f>
        <v>0</v>
      </c>
      <c r="G76" s="57"/>
      <c r="H76" s="57"/>
      <c r="I76" s="58"/>
      <c r="J76" s="59">
        <f>SUMIF($L$14:$L$64,J$75,$AK$14:$AO$64)</f>
        <v>0</v>
      </c>
      <c r="K76" s="57"/>
      <c r="L76" s="57"/>
      <c r="M76" s="58"/>
      <c r="N76" s="59">
        <f>SUMIF($L$14:$L$64,N$75,$AK$14:$AO$64)</f>
        <v>0</v>
      </c>
      <c r="O76" s="57"/>
      <c r="P76" s="57"/>
      <c r="Q76" s="58"/>
      <c r="R76" s="59">
        <f>SUMIF($L$14:$L$64,R$75,$AK$14:$AO$64)</f>
        <v>0</v>
      </c>
      <c r="S76" s="57"/>
      <c r="T76" s="57"/>
      <c r="U76" s="60"/>
      <c r="V76" s="8"/>
      <c r="W76" s="88"/>
      <c r="X76" s="89"/>
      <c r="Y76" s="89"/>
      <c r="Z76" s="89"/>
      <c r="AA76" s="89"/>
      <c r="AB76" s="89"/>
      <c r="AC76" s="89"/>
      <c r="AD76" s="90"/>
      <c r="AE76" s="88"/>
      <c r="AF76" s="89"/>
      <c r="AG76" s="89"/>
      <c r="AH76" s="89"/>
      <c r="AI76" s="89"/>
      <c r="AJ76" s="89"/>
      <c r="AK76" s="89"/>
      <c r="AL76" s="89"/>
      <c r="AM76" s="89"/>
      <c r="AN76" s="89"/>
      <c r="AO76" s="90"/>
      <c r="AP76" s="6"/>
      <c r="AQ76" s="6"/>
      <c r="AR76" s="6"/>
      <c r="AS76" s="6"/>
      <c r="AT76" s="6"/>
      <c r="AU76" s="6"/>
      <c r="AV76" s="7"/>
      <c r="AW76" s="6"/>
      <c r="AX76" s="6"/>
      <c r="AY76" s="7"/>
      <c r="AZ76" s="6"/>
      <c r="BA76" s="6"/>
      <c r="BB76" s="6"/>
      <c r="BC76" s="6"/>
      <c r="BD76" s="6"/>
      <c r="BE76" s="6"/>
      <c r="BF76" s="6"/>
      <c r="BG76" s="6"/>
      <c r="BH76" s="6"/>
    </row>
    <row r="77" spans="1:60" ht="3.75" customHeight="1" thickBot="1" x14ac:dyDescent="0.3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6"/>
      <c r="AQ77" s="6"/>
      <c r="AR77" s="6"/>
      <c r="AS77" s="6"/>
      <c r="AT77" s="6"/>
      <c r="AU77" s="6"/>
      <c r="AV77" s="7"/>
      <c r="AW77" s="6"/>
      <c r="AX77" s="6"/>
      <c r="AY77" s="7"/>
      <c r="AZ77" s="6"/>
      <c r="BA77" s="6"/>
      <c r="BB77" s="6"/>
      <c r="BC77" s="6"/>
      <c r="BD77" s="6"/>
      <c r="BE77" s="6"/>
      <c r="BF77" s="6"/>
      <c r="BG77" s="6"/>
      <c r="BH77" s="6"/>
    </row>
    <row r="78" spans="1:60" ht="15.75" customHeight="1" thickBot="1" x14ac:dyDescent="0.3">
      <c r="B78" s="34"/>
      <c r="E78" s="35"/>
      <c r="AP78" s="6"/>
      <c r="AQ78" s="6"/>
      <c r="AR78" s="6"/>
      <c r="AS78" s="6"/>
      <c r="AT78" s="6"/>
      <c r="AU78" s="6"/>
      <c r="AV78" s="7"/>
      <c r="AW78" s="6"/>
      <c r="AX78" s="6"/>
      <c r="AY78" s="7"/>
      <c r="AZ78" s="6"/>
      <c r="BA78" s="6"/>
      <c r="BB78" s="6"/>
      <c r="BC78" s="6"/>
      <c r="BD78" s="6"/>
      <c r="BE78" s="6"/>
      <c r="BF78" s="6"/>
      <c r="BG78" s="6"/>
      <c r="BH78" s="6"/>
    </row>
    <row r="79" spans="1:60" ht="84" customHeight="1" thickBot="1" x14ac:dyDescent="0.3">
      <c r="B79" s="49" t="s">
        <v>111</v>
      </c>
      <c r="C79" s="50"/>
      <c r="D79" s="50"/>
      <c r="E79" s="50"/>
      <c r="F79" s="50"/>
      <c r="G79" s="50"/>
      <c r="H79" s="50"/>
      <c r="I79" s="51"/>
      <c r="J79" s="50" t="s">
        <v>112</v>
      </c>
      <c r="K79" s="50"/>
      <c r="L79" s="50"/>
      <c r="M79" s="50"/>
      <c r="N79" s="50"/>
      <c r="O79" s="50"/>
      <c r="P79" s="50"/>
      <c r="Q79" s="50"/>
      <c r="R79" s="49" t="s">
        <v>113</v>
      </c>
      <c r="S79" s="50"/>
      <c r="T79" s="50"/>
      <c r="U79" s="50"/>
      <c r="V79" s="50"/>
      <c r="W79" s="50"/>
      <c r="X79" s="50"/>
      <c r="Y79" s="51"/>
      <c r="Z79" s="49" t="s">
        <v>114</v>
      </c>
      <c r="AA79" s="50"/>
      <c r="AB79" s="50"/>
      <c r="AC79" s="50"/>
      <c r="AD79" s="50"/>
      <c r="AE79" s="50"/>
      <c r="AF79" s="50"/>
      <c r="AG79" s="51"/>
      <c r="AH79" s="49" t="s">
        <v>115</v>
      </c>
      <c r="AI79" s="50"/>
      <c r="AJ79" s="50"/>
      <c r="AK79" s="50"/>
      <c r="AL79" s="50"/>
      <c r="AM79" s="50"/>
      <c r="AN79" s="50"/>
      <c r="AO79" s="51"/>
      <c r="AP79" s="36"/>
      <c r="AQ79" s="36"/>
      <c r="AR79" s="36"/>
      <c r="AS79" s="36"/>
      <c r="AT79" s="36"/>
      <c r="AU79" s="36"/>
      <c r="AV79" s="37"/>
      <c r="AW79" s="36"/>
      <c r="AX79" s="36"/>
      <c r="AY79" s="37"/>
      <c r="AZ79" s="36"/>
      <c r="BA79" s="36"/>
      <c r="BB79" s="36"/>
      <c r="BC79" s="36"/>
      <c r="BD79" s="36"/>
      <c r="BE79" s="36"/>
      <c r="BF79" s="36"/>
      <c r="BG79" s="36"/>
      <c r="BH79" s="36"/>
    </row>
    <row r="80" spans="1:60" x14ac:dyDescent="0.2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7"/>
      <c r="AW80" s="6"/>
      <c r="AX80" s="6"/>
      <c r="AY80" s="7"/>
      <c r="AZ80" s="6"/>
      <c r="BA80" s="6"/>
      <c r="BB80" s="6"/>
      <c r="BC80" s="6"/>
      <c r="BD80" s="6"/>
      <c r="BE80" s="6"/>
      <c r="BF80" s="6"/>
      <c r="BG80" s="6"/>
      <c r="BH80" s="6"/>
    </row>
    <row r="81" spans="2:60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8"/>
      <c r="AQ81" s="6"/>
      <c r="AR81" s="6"/>
      <c r="AS81" s="6"/>
      <c r="AT81" s="6"/>
      <c r="AU81" s="6"/>
      <c r="AV81" s="7"/>
      <c r="AW81" s="6"/>
      <c r="AX81" s="6"/>
      <c r="AY81" s="7"/>
      <c r="AZ81" s="6"/>
      <c r="BA81" s="6"/>
      <c r="BB81" s="6"/>
      <c r="BC81" s="6"/>
      <c r="BD81" s="6"/>
      <c r="BE81" s="6"/>
      <c r="BF81" s="6"/>
      <c r="BG81" s="6"/>
      <c r="BH81" s="6"/>
    </row>
    <row r="82" spans="2:60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6"/>
      <c r="AR82" s="6"/>
      <c r="AS82" s="6"/>
      <c r="AT82" s="6"/>
      <c r="AU82" s="6"/>
      <c r="AV82" s="7"/>
      <c r="AW82" s="6"/>
      <c r="AX82" s="6"/>
      <c r="AY82" s="7"/>
      <c r="AZ82" s="6"/>
      <c r="BA82" s="6"/>
      <c r="BB82" s="6"/>
      <c r="BC82" s="6"/>
      <c r="BD82" s="6"/>
      <c r="BE82" s="6"/>
      <c r="BF82" s="6"/>
      <c r="BG82" s="6"/>
      <c r="BH82" s="6"/>
    </row>
    <row r="83" spans="2:60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6"/>
      <c r="AR83" s="6"/>
      <c r="AS83" s="6"/>
      <c r="AT83" s="6"/>
      <c r="AU83" s="6"/>
      <c r="AV83" s="7"/>
      <c r="AW83" s="6"/>
      <c r="AX83" s="6"/>
      <c r="AY83" s="7"/>
      <c r="AZ83" s="6"/>
      <c r="BA83" s="6"/>
      <c r="BB83" s="6"/>
      <c r="BC83" s="6"/>
      <c r="BD83" s="6"/>
      <c r="BE83" s="6"/>
      <c r="BF83" s="6"/>
      <c r="BG83" s="6"/>
      <c r="BH83" s="6"/>
    </row>
    <row r="84" spans="2:60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6"/>
      <c r="AR84" s="6"/>
      <c r="AS84" s="6"/>
      <c r="AT84" s="6"/>
      <c r="AU84" s="6"/>
      <c r="AV84" s="7"/>
      <c r="AW84" s="6"/>
      <c r="AX84" s="6"/>
      <c r="AY84" s="7"/>
      <c r="AZ84" s="6"/>
      <c r="BA84" s="6"/>
      <c r="BB84" s="6"/>
      <c r="BC84" s="6"/>
      <c r="BD84" s="6"/>
      <c r="BE84" s="6"/>
      <c r="BF84" s="6"/>
      <c r="BG84" s="6"/>
      <c r="BH84" s="6"/>
    </row>
    <row r="85" spans="2:60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6"/>
      <c r="AQ85" s="6"/>
      <c r="AR85" s="6"/>
      <c r="AS85" s="6"/>
      <c r="AT85" s="6"/>
      <c r="AU85" s="6"/>
      <c r="AV85" s="7"/>
      <c r="AW85" s="6"/>
      <c r="AX85" s="6"/>
      <c r="AY85" s="7"/>
      <c r="AZ85" s="6"/>
      <c r="BA85" s="6"/>
      <c r="BB85" s="6"/>
      <c r="BC85" s="6"/>
      <c r="BD85" s="6"/>
      <c r="BE85" s="6"/>
      <c r="BF85" s="6"/>
      <c r="BG85" s="6"/>
      <c r="BH85" s="6"/>
    </row>
    <row r="86" spans="2:60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7"/>
      <c r="AW86" s="6"/>
      <c r="AX86" s="6"/>
      <c r="AY86" s="7"/>
      <c r="AZ86" s="6"/>
      <c r="BA86" s="6"/>
      <c r="BB86" s="6"/>
      <c r="BC86" s="6"/>
      <c r="BD86" s="6"/>
      <c r="BE86" s="6"/>
      <c r="BF86" s="6"/>
      <c r="BG86" s="6"/>
      <c r="BH86" s="6"/>
    </row>
    <row r="87" spans="2:60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7"/>
      <c r="AW87" s="6"/>
      <c r="AX87" s="6"/>
      <c r="AY87" s="7"/>
      <c r="AZ87" s="6"/>
      <c r="BA87" s="6"/>
      <c r="BB87" s="6"/>
      <c r="BC87" s="6"/>
      <c r="BD87" s="6"/>
      <c r="BE87" s="6"/>
      <c r="BF87" s="6"/>
      <c r="BG87" s="6"/>
      <c r="BH87" s="6"/>
    </row>
    <row r="88" spans="2:60" x14ac:dyDescent="0.2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7"/>
      <c r="AW88" s="6"/>
      <c r="AX88" s="6"/>
      <c r="AY88" s="7"/>
      <c r="AZ88" s="6"/>
      <c r="BA88" s="6"/>
      <c r="BB88" s="6"/>
      <c r="BC88" s="6"/>
      <c r="BD88" s="6"/>
      <c r="BE88" s="6"/>
      <c r="BF88" s="6"/>
      <c r="BG88" s="6"/>
      <c r="BH88" s="6"/>
    </row>
    <row r="89" spans="2:60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7"/>
      <c r="AW89" s="6"/>
      <c r="AX89" s="6"/>
      <c r="AY89" s="7"/>
      <c r="AZ89" s="6"/>
      <c r="BA89" s="6"/>
      <c r="BB89" s="6"/>
      <c r="BC89" s="6"/>
      <c r="BD89" s="6"/>
      <c r="BE89" s="6"/>
      <c r="BF89" s="6"/>
      <c r="BG89" s="6"/>
      <c r="BH89" s="6"/>
    </row>
    <row r="90" spans="2:60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7"/>
      <c r="AW90" s="6"/>
      <c r="AX90" s="6"/>
      <c r="AY90" s="7"/>
      <c r="AZ90" s="6"/>
      <c r="BA90" s="6"/>
      <c r="BB90" s="6"/>
      <c r="BC90" s="6"/>
      <c r="BD90" s="6"/>
      <c r="BE90" s="6"/>
      <c r="BF90" s="6"/>
      <c r="BG90" s="6"/>
      <c r="BH90" s="6"/>
    </row>
    <row r="91" spans="2:60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7"/>
      <c r="AW91" s="6"/>
      <c r="AX91" s="6"/>
      <c r="AY91" s="7"/>
      <c r="AZ91" s="6"/>
      <c r="BA91" s="6"/>
      <c r="BB91" s="6"/>
      <c r="BC91" s="6"/>
      <c r="BD91" s="6"/>
      <c r="BE91" s="6"/>
      <c r="BF91" s="6"/>
      <c r="BG91" s="6"/>
      <c r="BH91" s="6"/>
    </row>
    <row r="92" spans="2:60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7"/>
      <c r="AW92" s="6"/>
      <c r="AX92" s="6"/>
      <c r="AY92" s="7"/>
      <c r="AZ92" s="6"/>
      <c r="BA92" s="6"/>
      <c r="BB92" s="6"/>
      <c r="BC92" s="6"/>
      <c r="BD92" s="6"/>
      <c r="BE92" s="6"/>
      <c r="BF92" s="6"/>
      <c r="BG92" s="6"/>
      <c r="BH92" s="6"/>
    </row>
    <row r="93" spans="2:60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7"/>
      <c r="AW93" s="6"/>
      <c r="AX93" s="6"/>
      <c r="AY93" s="7"/>
      <c r="AZ93" s="6"/>
      <c r="BA93" s="6"/>
      <c r="BB93" s="6"/>
      <c r="BC93" s="6"/>
      <c r="BD93" s="6"/>
      <c r="BE93" s="6"/>
      <c r="BF93" s="6"/>
      <c r="BG93" s="6"/>
      <c r="BH93" s="6"/>
    </row>
    <row r="94" spans="2:60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7"/>
      <c r="AW94" s="6"/>
      <c r="AX94" s="6"/>
      <c r="AY94" s="7"/>
      <c r="AZ94" s="6"/>
      <c r="BA94" s="6"/>
      <c r="BB94" s="6"/>
      <c r="BC94" s="6"/>
      <c r="BD94" s="6"/>
      <c r="BE94" s="6"/>
      <c r="BF94" s="6"/>
      <c r="BG94" s="6"/>
      <c r="BH94" s="6"/>
    </row>
    <row r="95" spans="2:60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7"/>
      <c r="AW95" s="6"/>
      <c r="AX95" s="6"/>
      <c r="AY95" s="7"/>
      <c r="AZ95" s="6"/>
      <c r="BA95" s="6"/>
      <c r="BB95" s="6"/>
      <c r="BC95" s="6"/>
      <c r="BD95" s="6"/>
      <c r="BE95" s="6"/>
      <c r="BF95" s="6"/>
      <c r="BG95" s="6"/>
      <c r="BH95" s="6"/>
    </row>
    <row r="96" spans="2:60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7"/>
      <c r="AW96" s="6"/>
      <c r="AX96" s="6"/>
      <c r="AY96" s="7"/>
      <c r="AZ96" s="6"/>
      <c r="BA96" s="6"/>
      <c r="BB96" s="6"/>
      <c r="BC96" s="6"/>
      <c r="BD96" s="6"/>
      <c r="BE96" s="6"/>
      <c r="BF96" s="6"/>
      <c r="BG96" s="6"/>
      <c r="BH96" s="6"/>
    </row>
    <row r="97" spans="2:60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7"/>
      <c r="AW97" s="6"/>
      <c r="AX97" s="6"/>
      <c r="AY97" s="7"/>
      <c r="AZ97" s="6"/>
      <c r="BA97" s="6"/>
      <c r="BB97" s="6"/>
      <c r="BC97" s="6"/>
      <c r="BD97" s="6"/>
      <c r="BE97" s="6"/>
      <c r="BF97" s="6"/>
      <c r="BG97" s="6"/>
      <c r="BH97" s="6"/>
    </row>
    <row r="98" spans="2:60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7"/>
      <c r="AW98" s="6"/>
      <c r="AX98" s="6"/>
      <c r="AY98" s="7"/>
      <c r="AZ98" s="6"/>
      <c r="BA98" s="6"/>
      <c r="BB98" s="6"/>
      <c r="BC98" s="6"/>
      <c r="BD98" s="6"/>
      <c r="BE98" s="6"/>
      <c r="BF98" s="6"/>
      <c r="BG98" s="6"/>
      <c r="BH98" s="6"/>
    </row>
    <row r="99" spans="2:60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7"/>
      <c r="AW99" s="6"/>
      <c r="AX99" s="6"/>
      <c r="AY99" s="7"/>
      <c r="AZ99" s="6"/>
      <c r="BA99" s="6"/>
      <c r="BB99" s="6"/>
      <c r="BC99" s="6"/>
      <c r="BD99" s="6"/>
      <c r="BE99" s="6"/>
      <c r="BF99" s="6"/>
      <c r="BG99" s="6"/>
      <c r="BH99" s="6"/>
    </row>
    <row r="100" spans="2:60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7"/>
      <c r="AW100" s="6"/>
      <c r="AX100" s="6"/>
      <c r="AY100" s="7"/>
      <c r="AZ100" s="6"/>
      <c r="BA100" s="6"/>
      <c r="BB100" s="6"/>
      <c r="BC100" s="6"/>
      <c r="BD100" s="6"/>
      <c r="BE100" s="6"/>
      <c r="BF100" s="6"/>
      <c r="BG100" s="6"/>
      <c r="BH100" s="6"/>
    </row>
    <row r="101" spans="2:60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7"/>
      <c r="AW101" s="6"/>
      <c r="AX101" s="6"/>
      <c r="AY101" s="7"/>
      <c r="AZ101" s="6"/>
      <c r="BA101" s="6"/>
      <c r="BB101" s="6"/>
      <c r="BC101" s="6"/>
      <c r="BD101" s="6"/>
      <c r="BE101" s="6"/>
      <c r="BF101" s="6"/>
      <c r="BG101" s="6"/>
      <c r="BH101" s="6"/>
    </row>
    <row r="102" spans="2:60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7"/>
      <c r="AW102" s="6"/>
      <c r="AX102" s="6"/>
      <c r="AY102" s="7"/>
      <c r="AZ102" s="6"/>
      <c r="BA102" s="6"/>
      <c r="BB102" s="6"/>
      <c r="BC102" s="6"/>
      <c r="BD102" s="6"/>
      <c r="BE102" s="6"/>
      <c r="BF102" s="6"/>
      <c r="BG102" s="6"/>
      <c r="BH102" s="6"/>
    </row>
    <row r="103" spans="2:60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7"/>
      <c r="AW103" s="6"/>
      <c r="AX103" s="6"/>
      <c r="AY103" s="7"/>
      <c r="AZ103" s="6"/>
      <c r="BA103" s="6"/>
      <c r="BB103" s="6"/>
      <c r="BC103" s="6"/>
      <c r="BD103" s="6"/>
      <c r="BE103" s="6"/>
      <c r="BF103" s="6"/>
      <c r="BG103" s="6"/>
      <c r="BH103" s="6"/>
    </row>
    <row r="104" spans="2:60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7"/>
      <c r="AW104" s="6"/>
      <c r="AX104" s="6"/>
      <c r="AY104" s="7"/>
      <c r="AZ104" s="6"/>
      <c r="BA104" s="6"/>
      <c r="BB104" s="6"/>
      <c r="BC104" s="6"/>
      <c r="BD104" s="6"/>
      <c r="BE104" s="6"/>
      <c r="BF104" s="6"/>
      <c r="BG104" s="6"/>
      <c r="BH104" s="6"/>
    </row>
    <row r="105" spans="2:60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7"/>
      <c r="AW105" s="6"/>
      <c r="AX105" s="6"/>
      <c r="AY105" s="7"/>
      <c r="AZ105" s="6"/>
      <c r="BA105" s="6"/>
      <c r="BB105" s="6"/>
      <c r="BC105" s="6"/>
      <c r="BD105" s="6"/>
      <c r="BE105" s="6"/>
      <c r="BF105" s="6"/>
      <c r="BG105" s="6"/>
      <c r="BH105" s="6"/>
    </row>
    <row r="106" spans="2:60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R106" s="6"/>
      <c r="AS106" s="6"/>
      <c r="AT106" s="6"/>
      <c r="AU106" s="6"/>
      <c r="AV106" s="7"/>
      <c r="AW106" s="6"/>
      <c r="AX106" s="6"/>
      <c r="AY106" s="7"/>
      <c r="AZ106" s="6"/>
      <c r="BA106" s="6"/>
      <c r="BB106" s="6"/>
      <c r="BC106" s="6"/>
      <c r="BD106" s="6"/>
      <c r="BE106" s="6"/>
      <c r="BF106" s="6"/>
      <c r="BG106" s="6"/>
      <c r="BH106" s="6"/>
    </row>
    <row r="107" spans="2:60" x14ac:dyDescent="0.25">
      <c r="E107" s="6"/>
    </row>
  </sheetData>
  <sheetProtection selectLockedCells="1"/>
  <mergeCells count="139">
    <mergeCell ref="AL2:AO2"/>
    <mergeCell ref="AL3:AO3"/>
    <mergeCell ref="AL4:AO4"/>
    <mergeCell ref="AL5:AO5"/>
    <mergeCell ref="A2:AE5"/>
    <mergeCell ref="B7:AO7"/>
    <mergeCell ref="B8:F8"/>
    <mergeCell ref="H8:N8"/>
    <mergeCell ref="O8:U8"/>
    <mergeCell ref="W8:AB8"/>
    <mergeCell ref="AC8:AF8"/>
    <mergeCell ref="AH8:AO8"/>
    <mergeCell ref="AP11:AS12"/>
    <mergeCell ref="C13:K13"/>
    <mergeCell ref="L13:Q13"/>
    <mergeCell ref="R13:T13"/>
    <mergeCell ref="U13:X13"/>
    <mergeCell ref="Y13:AJ13"/>
    <mergeCell ref="AK13:AO13"/>
    <mergeCell ref="B9:E10"/>
    <mergeCell ref="F9:AO10"/>
    <mergeCell ref="B11:E12"/>
    <mergeCell ref="F11:T12"/>
    <mergeCell ref="U11:Y12"/>
    <mergeCell ref="Z11:AO12"/>
    <mergeCell ref="C24:K28"/>
    <mergeCell ref="L24:Q28"/>
    <mergeCell ref="R24:T28"/>
    <mergeCell ref="U24:X28"/>
    <mergeCell ref="Y24:AJ28"/>
    <mergeCell ref="AK24:AO28"/>
    <mergeCell ref="AK14:AO18"/>
    <mergeCell ref="AQ14:AT33"/>
    <mergeCell ref="B19:B23"/>
    <mergeCell ref="C19:K23"/>
    <mergeCell ref="L19:Q23"/>
    <mergeCell ref="R19:T23"/>
    <mergeCell ref="U19:X23"/>
    <mergeCell ref="Y19:AJ23"/>
    <mergeCell ref="AK19:AO23"/>
    <mergeCell ref="B24:B28"/>
    <mergeCell ref="B14:B18"/>
    <mergeCell ref="C14:K18"/>
    <mergeCell ref="L14:Q18"/>
    <mergeCell ref="R14:T18"/>
    <mergeCell ref="U14:X18"/>
    <mergeCell ref="Y14:AJ18"/>
    <mergeCell ref="AK29:AO33"/>
    <mergeCell ref="L34:Q38"/>
    <mergeCell ref="R34:T38"/>
    <mergeCell ref="U34:X38"/>
    <mergeCell ref="Y34:AJ38"/>
    <mergeCell ref="AK34:AO38"/>
    <mergeCell ref="B29:B33"/>
    <mergeCell ref="C29:K33"/>
    <mergeCell ref="L29:Q33"/>
    <mergeCell ref="R29:T33"/>
    <mergeCell ref="U29:X33"/>
    <mergeCell ref="Y29:AJ33"/>
    <mergeCell ref="AQ36:AT53"/>
    <mergeCell ref="B39:B43"/>
    <mergeCell ref="C39:K43"/>
    <mergeCell ref="L39:Q43"/>
    <mergeCell ref="R39:T43"/>
    <mergeCell ref="U39:X43"/>
    <mergeCell ref="Y39:AJ43"/>
    <mergeCell ref="AK39:AO43"/>
    <mergeCell ref="B44:B48"/>
    <mergeCell ref="C44:K48"/>
    <mergeCell ref="L44:Q48"/>
    <mergeCell ref="R44:T48"/>
    <mergeCell ref="U44:X48"/>
    <mergeCell ref="Y44:AJ48"/>
    <mergeCell ref="AK44:AO48"/>
    <mergeCell ref="B49:B53"/>
    <mergeCell ref="C49:K53"/>
    <mergeCell ref="L49:Q53"/>
    <mergeCell ref="R49:T53"/>
    <mergeCell ref="U49:X53"/>
    <mergeCell ref="Y49:AJ53"/>
    <mergeCell ref="AK49:AO53"/>
    <mergeCell ref="B34:B38"/>
    <mergeCell ref="C34:K38"/>
    <mergeCell ref="B54:B58"/>
    <mergeCell ref="C54:K58"/>
    <mergeCell ref="L54:Q58"/>
    <mergeCell ref="R54:T58"/>
    <mergeCell ref="U54:X58"/>
    <mergeCell ref="Y54:AJ58"/>
    <mergeCell ref="AK54:AO58"/>
    <mergeCell ref="AQ56:AT66"/>
    <mergeCell ref="B59:B63"/>
    <mergeCell ref="C59:K63"/>
    <mergeCell ref="L59:Q63"/>
    <mergeCell ref="R59:T63"/>
    <mergeCell ref="U59:X63"/>
    <mergeCell ref="Y59:AJ63"/>
    <mergeCell ref="AK59:AO63"/>
    <mergeCell ref="B64:B68"/>
    <mergeCell ref="C64:K68"/>
    <mergeCell ref="L64:Q68"/>
    <mergeCell ref="R64:T68"/>
    <mergeCell ref="U64:X68"/>
    <mergeCell ref="Y64:AJ68"/>
    <mergeCell ref="AK64:AO68"/>
    <mergeCell ref="B70:E70"/>
    <mergeCell ref="F70:AC70"/>
    <mergeCell ref="AD70:AH70"/>
    <mergeCell ref="AI70:AJ70"/>
    <mergeCell ref="AK70:AO70"/>
    <mergeCell ref="AE73:AO73"/>
    <mergeCell ref="B74:E74"/>
    <mergeCell ref="F74:I74"/>
    <mergeCell ref="J74:M74"/>
    <mergeCell ref="N74:Q74"/>
    <mergeCell ref="R74:U74"/>
    <mergeCell ref="W74:AD76"/>
    <mergeCell ref="AE74:AO76"/>
    <mergeCell ref="B75:E75"/>
    <mergeCell ref="F75:I75"/>
    <mergeCell ref="B73:E73"/>
    <mergeCell ref="F73:I73"/>
    <mergeCell ref="J73:M73"/>
    <mergeCell ref="N73:Q73"/>
    <mergeCell ref="R73:U73"/>
    <mergeCell ref="W73:AD73"/>
    <mergeCell ref="B79:I79"/>
    <mergeCell ref="J79:Q79"/>
    <mergeCell ref="R79:Y79"/>
    <mergeCell ref="Z79:AG79"/>
    <mergeCell ref="AH79:AO79"/>
    <mergeCell ref="J75:M75"/>
    <mergeCell ref="N75:Q75"/>
    <mergeCell ref="R75:U75"/>
    <mergeCell ref="B76:E76"/>
    <mergeCell ref="F76:I76"/>
    <mergeCell ref="J76:M76"/>
    <mergeCell ref="N76:Q76"/>
    <mergeCell ref="R76:U76"/>
  </mergeCells>
  <conditionalFormatting sqref="H8 B8 B11">
    <cfRule type="cellIs" dxfId="762" priority="748" stopIfTrue="1" operator="equal">
      <formula>0</formula>
    </cfRule>
    <cfRule type="expression" dxfId="761" priority="749" stopIfTrue="1">
      <formula>$M$8&gt;12</formula>
    </cfRule>
  </conditionalFormatting>
  <conditionalFormatting sqref="B7:AO7">
    <cfRule type="cellIs" dxfId="760" priority="750" stopIfTrue="1" operator="equal">
      <formula>0</formula>
    </cfRule>
    <cfRule type="expression" dxfId="759" priority="751" stopIfTrue="1">
      <formula>$H$8&gt;12</formula>
    </cfRule>
  </conditionalFormatting>
  <conditionalFormatting sqref="AQ14 AQ56:AS56 AR57:AS63 AQ57:AQ64 AQ36 AQ67:AS74 AQ77:AS78">
    <cfRule type="expression" dxfId="758" priority="747" stopIfTrue="1">
      <formula>$AP$14="Lütfen bölüm seçiniz"</formula>
    </cfRule>
  </conditionalFormatting>
  <conditionalFormatting sqref="Z11:AO11">
    <cfRule type="expression" dxfId="757" priority="746" stopIfTrue="1">
      <formula>AND($Z$11="",SUM($AK$14:$AO$64)&gt;0)=TRUE</formula>
    </cfRule>
  </conditionalFormatting>
  <conditionalFormatting sqref="F70:G70">
    <cfRule type="expression" dxfId="756" priority="745" stopIfTrue="1">
      <formula>AND($F$70="",SUM(AK$14:AO$64)&gt;0)=TRUE</formula>
    </cfRule>
  </conditionalFormatting>
  <conditionalFormatting sqref="AZ70:BC70">
    <cfRule type="expression" dxfId="755" priority="744" stopIfTrue="1">
      <formula>AND($F$70="",SUM(AU$14:AY$64)&gt;0)=TRUE</formula>
    </cfRule>
  </conditionalFormatting>
  <conditionalFormatting sqref="AU24">
    <cfRule type="expression" dxfId="754" priority="752" stopIfTrue="1">
      <formula>AND($F$70="",SUM(AK$14:AO$64)&gt;0)=TRUE</formula>
    </cfRule>
  </conditionalFormatting>
  <conditionalFormatting sqref="AU25">
    <cfRule type="expression" dxfId="753" priority="743" stopIfTrue="1">
      <formula>AND($F$70="",SUM(AK$14:AO$64)&gt;0)=TRUE</formula>
    </cfRule>
  </conditionalFormatting>
  <conditionalFormatting sqref="AQ70 AQ77:AQ78">
    <cfRule type="expression" dxfId="752" priority="742" stopIfTrue="1">
      <formula>AND($F$70="",SUM(AL$14:AP$64)&gt;0)=TRUE</formula>
    </cfRule>
  </conditionalFormatting>
  <conditionalFormatting sqref="AK70:AO70">
    <cfRule type="expression" dxfId="751" priority="741" stopIfTrue="1">
      <formula>$AK$70=0</formula>
    </cfRule>
  </conditionalFormatting>
  <conditionalFormatting sqref="B70:AC70">
    <cfRule type="expression" dxfId="750" priority="740" stopIfTrue="1">
      <formula>$F$70="Dosya sadece DTO/Ortak klasör altında kullanılmalıdır"</formula>
    </cfRule>
  </conditionalFormatting>
  <conditionalFormatting sqref="AU25">
    <cfRule type="expression" dxfId="749" priority="739" stopIfTrue="1">
      <formula>AND($F$70="",SUM(AK$14:AO$64)&gt;0)=TRUE</formula>
    </cfRule>
  </conditionalFormatting>
  <conditionalFormatting sqref="AS70 AS77:AS78">
    <cfRule type="expression" dxfId="748" priority="753" stopIfTrue="1">
      <formula>AND($F$70="",SUM(AL$14:AP$64)&gt;0)=TRUE</formula>
    </cfRule>
  </conditionalFormatting>
  <conditionalFormatting sqref="AR70 AR77:AR78">
    <cfRule type="expression" dxfId="747" priority="754" stopIfTrue="1">
      <formula>AND($F$70="",SUM(AL$14:AP$64)&gt;0)=TRUE</formula>
    </cfRule>
  </conditionalFormatting>
  <conditionalFormatting sqref="AV52:AW52 AX66 AZ66:BH66">
    <cfRule type="expression" dxfId="746" priority="755" stopIfTrue="1">
      <formula>AND($F$70="",SUM(AN$14:AU$64)&gt;0)=TRUE</formula>
    </cfRule>
  </conditionalFormatting>
  <conditionalFormatting sqref="L70:AC70">
    <cfRule type="expression" dxfId="745" priority="756" stopIfTrue="1">
      <formula>AND($F$70="",SUM(AT$14:AX$64)&gt;0)=TRUE</formula>
    </cfRule>
  </conditionalFormatting>
  <conditionalFormatting sqref="H70:K70">
    <cfRule type="expression" dxfId="744" priority="757" stopIfTrue="1">
      <formula>AND($F$70="",SUM(AM$14:AT$64)&gt;0)=TRUE</formula>
    </cfRule>
  </conditionalFormatting>
  <conditionalFormatting sqref="B12:E12 AJ6:AO7 B6:AI8 Z11:AO12 B11:F11">
    <cfRule type="expression" dxfId="743" priority="738" stopIfTrue="1">
      <formula>#REF!&lt;&gt;0</formula>
    </cfRule>
  </conditionalFormatting>
  <conditionalFormatting sqref="AQ71">
    <cfRule type="expression" dxfId="742" priority="737" stopIfTrue="1">
      <formula>AND($F$70="",SUM(AL$14:AP$64)&gt;0)=TRUE</formula>
    </cfRule>
  </conditionalFormatting>
  <conditionalFormatting sqref="AS71">
    <cfRule type="expression" dxfId="741" priority="736" stopIfTrue="1">
      <formula>AND($F$70="",SUM(AL$14:AP$64)&gt;0)=TRUE</formula>
    </cfRule>
  </conditionalFormatting>
  <conditionalFormatting sqref="AR71">
    <cfRule type="expression" dxfId="740" priority="735" stopIfTrue="1">
      <formula>AND($F$70="",SUM(AL$14:AP$64)&gt;0)=TRUE</formula>
    </cfRule>
  </conditionalFormatting>
  <conditionalFormatting sqref="AQ73">
    <cfRule type="expression" dxfId="739" priority="734" stopIfTrue="1">
      <formula>AND($F$70="",SUM(AL$14:AP$64)&gt;0)=TRUE</formula>
    </cfRule>
  </conditionalFormatting>
  <conditionalFormatting sqref="AS73">
    <cfRule type="expression" dxfId="738" priority="733" stopIfTrue="1">
      <formula>AND($F$70="",SUM(AL$14:AP$64)&gt;0)=TRUE</formula>
    </cfRule>
  </conditionalFormatting>
  <conditionalFormatting sqref="AR73">
    <cfRule type="expression" dxfId="737" priority="732" stopIfTrue="1">
      <formula>AND($F$70="",SUM(AL$14:AP$64)&gt;0)=TRUE</formula>
    </cfRule>
  </conditionalFormatting>
  <conditionalFormatting sqref="AQ74">
    <cfRule type="expression" dxfId="736" priority="731" stopIfTrue="1">
      <formula>AND($F$70="",SUM(AL$14:AP$64)&gt;0)=TRUE</formula>
    </cfRule>
  </conditionalFormatting>
  <conditionalFormatting sqref="AS74">
    <cfRule type="expression" dxfId="735" priority="730" stopIfTrue="1">
      <formula>AND($F$70="",SUM(AL$14:AP$64)&gt;0)=TRUE</formula>
    </cfRule>
  </conditionalFormatting>
  <conditionalFormatting sqref="AR74">
    <cfRule type="expression" dxfId="734" priority="729" stopIfTrue="1">
      <formula>AND($F$70="",SUM(AL$14:AP$64)&gt;0)=TRUE</formula>
    </cfRule>
  </conditionalFormatting>
  <conditionalFormatting sqref="AQ75:AS76">
    <cfRule type="expression" dxfId="733" priority="728" stopIfTrue="1">
      <formula>$AP$14="Lütfen bölüm seçiniz"</formula>
    </cfRule>
  </conditionalFormatting>
  <conditionalFormatting sqref="AQ75">
    <cfRule type="expression" dxfId="732" priority="727" stopIfTrue="1">
      <formula>AND($F$70="",SUM(AL$14:AP$64)&gt;0)=TRUE</formula>
    </cfRule>
  </conditionalFormatting>
  <conditionalFormatting sqref="AS75">
    <cfRule type="expression" dxfId="731" priority="726" stopIfTrue="1">
      <formula>AND($F$70="",SUM(AL$14:AP$64)&gt;0)=TRUE</formula>
    </cfRule>
  </conditionalFormatting>
  <conditionalFormatting sqref="AR75">
    <cfRule type="expression" dxfId="730" priority="725" stopIfTrue="1">
      <formula>AND($F$70="",SUM(AL$14:AP$64)&gt;0)=TRUE</formula>
    </cfRule>
  </conditionalFormatting>
  <conditionalFormatting sqref="AQ76">
    <cfRule type="expression" dxfId="729" priority="724" stopIfTrue="1">
      <formula>AND($F$70="",SUM(AL$14:AP$64)&gt;0)=TRUE</formula>
    </cfRule>
  </conditionalFormatting>
  <conditionalFormatting sqref="AS76">
    <cfRule type="expression" dxfId="728" priority="723" stopIfTrue="1">
      <formula>AND($F$70="",SUM(AL$14:AP$64)&gt;0)=TRUE</formula>
    </cfRule>
  </conditionalFormatting>
  <conditionalFormatting sqref="AR76">
    <cfRule type="expression" dxfId="727" priority="722" stopIfTrue="1">
      <formula>AND($F$70="",SUM(AL$14:AP$64)&gt;0)=TRUE</formula>
    </cfRule>
  </conditionalFormatting>
  <conditionalFormatting sqref="C64:K68">
    <cfRule type="expression" dxfId="726" priority="721" stopIfTrue="1">
      <formula>LEN(C64)&gt;C$69</formula>
    </cfRule>
  </conditionalFormatting>
  <conditionalFormatting sqref="AK39">
    <cfRule type="expression" dxfId="725" priority="720" stopIfTrue="1">
      <formula>$B39=0</formula>
    </cfRule>
  </conditionalFormatting>
  <conditionalFormatting sqref="AK39">
    <cfRule type="expression" dxfId="724" priority="719" stopIfTrue="1">
      <formula>$C39=""</formula>
    </cfRule>
  </conditionalFormatting>
  <conditionalFormatting sqref="AK39:AK43">
    <cfRule type="expression" dxfId="723" priority="718" stopIfTrue="1">
      <formula>$B39=0</formula>
    </cfRule>
  </conditionalFormatting>
  <conditionalFormatting sqref="AK39:AO43">
    <cfRule type="expression" dxfId="722" priority="717" stopIfTrue="1">
      <formula>$C39=""</formula>
    </cfRule>
  </conditionalFormatting>
  <conditionalFormatting sqref="AK39">
    <cfRule type="expression" dxfId="721" priority="716" stopIfTrue="1">
      <formula>$B39=0</formula>
    </cfRule>
  </conditionalFormatting>
  <conditionalFormatting sqref="AK39:AO39">
    <cfRule type="expression" dxfId="720" priority="715" stopIfTrue="1">
      <formula>$C39=""</formula>
    </cfRule>
  </conditionalFormatting>
  <conditionalFormatting sqref="AK39:AK43">
    <cfRule type="expression" dxfId="719" priority="714" stopIfTrue="1">
      <formula>$B39=0</formula>
    </cfRule>
  </conditionalFormatting>
  <conditionalFormatting sqref="AK39:AO43">
    <cfRule type="expression" dxfId="718" priority="713" stopIfTrue="1">
      <formula>$C39=""</formula>
    </cfRule>
  </conditionalFormatting>
  <conditionalFormatting sqref="AK39">
    <cfRule type="expression" dxfId="717" priority="712" stopIfTrue="1">
      <formula>$B39=0</formula>
    </cfRule>
  </conditionalFormatting>
  <conditionalFormatting sqref="AK39:AO39">
    <cfRule type="expression" dxfId="716" priority="711" stopIfTrue="1">
      <formula>$C39=""</formula>
    </cfRule>
  </conditionalFormatting>
  <conditionalFormatting sqref="AK39:AK43">
    <cfRule type="expression" dxfId="715" priority="710" stopIfTrue="1">
      <formula>$B39=0</formula>
    </cfRule>
  </conditionalFormatting>
  <conditionalFormatting sqref="AK39:AO43">
    <cfRule type="expression" dxfId="714" priority="709" stopIfTrue="1">
      <formula>$C39=""</formula>
    </cfRule>
  </conditionalFormatting>
  <conditionalFormatting sqref="AK39">
    <cfRule type="expression" dxfId="713" priority="708" stopIfTrue="1">
      <formula>$B39=0</formula>
    </cfRule>
  </conditionalFormatting>
  <conditionalFormatting sqref="AK39">
    <cfRule type="expression" dxfId="712" priority="707" stopIfTrue="1">
      <formula>$C39=""</formula>
    </cfRule>
  </conditionalFormatting>
  <conditionalFormatting sqref="AK39:AO43">
    <cfRule type="expression" dxfId="711" priority="706" stopIfTrue="1">
      <formula>$C39=""</formula>
    </cfRule>
  </conditionalFormatting>
  <conditionalFormatting sqref="AK39:AK43">
    <cfRule type="expression" dxfId="710" priority="705" stopIfTrue="1">
      <formula>$B39=0</formula>
    </cfRule>
  </conditionalFormatting>
  <conditionalFormatting sqref="AK39:AO39">
    <cfRule type="expression" dxfId="709" priority="695" stopIfTrue="1">
      <formula>$C39=""</formula>
    </cfRule>
  </conditionalFormatting>
  <conditionalFormatting sqref="AK39:AK43">
    <cfRule type="expression" dxfId="708" priority="704" stopIfTrue="1">
      <formula>$B39=0</formula>
    </cfRule>
  </conditionalFormatting>
  <conditionalFormatting sqref="AK39:AO43">
    <cfRule type="expression" dxfId="707" priority="703" stopIfTrue="1">
      <formula>$C39=""</formula>
    </cfRule>
  </conditionalFormatting>
  <conditionalFormatting sqref="AK39:AK43">
    <cfRule type="expression" dxfId="706" priority="702" stopIfTrue="1">
      <formula>$B39=0</formula>
    </cfRule>
  </conditionalFormatting>
  <conditionalFormatting sqref="AK39:AO43">
    <cfRule type="expression" dxfId="705" priority="701" stopIfTrue="1">
      <formula>$C39=""</formula>
    </cfRule>
  </conditionalFormatting>
  <conditionalFormatting sqref="AK39">
    <cfRule type="expression" dxfId="704" priority="700" stopIfTrue="1">
      <formula>$B39=0</formula>
    </cfRule>
  </conditionalFormatting>
  <conditionalFormatting sqref="AK39:AO39">
    <cfRule type="expression" dxfId="703" priority="699" stopIfTrue="1">
      <formula>$C39=""</formula>
    </cfRule>
  </conditionalFormatting>
  <conditionalFormatting sqref="AK39:AK43">
    <cfRule type="expression" dxfId="702" priority="698" stopIfTrue="1">
      <formula>$B39=0</formula>
    </cfRule>
  </conditionalFormatting>
  <conditionalFormatting sqref="AK39:AO43">
    <cfRule type="expression" dxfId="701" priority="697" stopIfTrue="1">
      <formula>$C39=""</formula>
    </cfRule>
  </conditionalFormatting>
  <conditionalFormatting sqref="AK39">
    <cfRule type="expression" dxfId="700" priority="696" stopIfTrue="1">
      <formula>$B39=0</formula>
    </cfRule>
  </conditionalFormatting>
  <conditionalFormatting sqref="AK39:AK43">
    <cfRule type="expression" dxfId="699" priority="694" stopIfTrue="1">
      <formula>$B39=0</formula>
    </cfRule>
  </conditionalFormatting>
  <conditionalFormatting sqref="AK39:AO43">
    <cfRule type="expression" dxfId="698" priority="693" stopIfTrue="1">
      <formula>$C39=""</formula>
    </cfRule>
  </conditionalFormatting>
  <conditionalFormatting sqref="AK39">
    <cfRule type="expression" dxfId="697" priority="692" stopIfTrue="1">
      <formula>$B39=0</formula>
    </cfRule>
  </conditionalFormatting>
  <conditionalFormatting sqref="AK39">
    <cfRule type="expression" dxfId="696" priority="691" stopIfTrue="1">
      <formula>$C39=""</formula>
    </cfRule>
  </conditionalFormatting>
  <conditionalFormatting sqref="AK39:AO43">
    <cfRule type="expression" dxfId="695" priority="690" stopIfTrue="1">
      <formula>$C39=""</formula>
    </cfRule>
  </conditionalFormatting>
  <conditionalFormatting sqref="AK39:AK43">
    <cfRule type="expression" dxfId="694" priority="689" stopIfTrue="1">
      <formula>$B39=0</formula>
    </cfRule>
  </conditionalFormatting>
  <conditionalFormatting sqref="AK64">
    <cfRule type="expression" dxfId="693" priority="688" stopIfTrue="1">
      <formula>$B64=0</formula>
    </cfRule>
  </conditionalFormatting>
  <conditionalFormatting sqref="AK64">
    <cfRule type="expression" dxfId="692" priority="687" stopIfTrue="1">
      <formula>$C64=""</formula>
    </cfRule>
  </conditionalFormatting>
  <conditionalFormatting sqref="AK64:AK68">
    <cfRule type="expression" dxfId="691" priority="686" stopIfTrue="1">
      <formula>$B64=0</formula>
    </cfRule>
  </conditionalFormatting>
  <conditionalFormatting sqref="AK64:AO68">
    <cfRule type="expression" dxfId="690" priority="685" stopIfTrue="1">
      <formula>$C64=""</formula>
    </cfRule>
  </conditionalFormatting>
  <conditionalFormatting sqref="AK64">
    <cfRule type="expression" dxfId="689" priority="684" stopIfTrue="1">
      <formula>$B64=0</formula>
    </cfRule>
  </conditionalFormatting>
  <conditionalFormatting sqref="AK64:AO64">
    <cfRule type="expression" dxfId="688" priority="683" stopIfTrue="1">
      <formula>$C64=""</formula>
    </cfRule>
  </conditionalFormatting>
  <conditionalFormatting sqref="AK64:AK68">
    <cfRule type="expression" dxfId="687" priority="682" stopIfTrue="1">
      <formula>$B64=0</formula>
    </cfRule>
  </conditionalFormatting>
  <conditionalFormatting sqref="AK64:AO68">
    <cfRule type="expression" dxfId="686" priority="681" stopIfTrue="1">
      <formula>$C64=""</formula>
    </cfRule>
  </conditionalFormatting>
  <conditionalFormatting sqref="AK64">
    <cfRule type="expression" dxfId="685" priority="680" stopIfTrue="1">
      <formula>$B64=0</formula>
    </cfRule>
  </conditionalFormatting>
  <conditionalFormatting sqref="AK64:AO64">
    <cfRule type="expression" dxfId="684" priority="679" stopIfTrue="1">
      <formula>$C64=""</formula>
    </cfRule>
  </conditionalFormatting>
  <conditionalFormatting sqref="AK64:AK68">
    <cfRule type="expression" dxfId="683" priority="678" stopIfTrue="1">
      <formula>$B64=0</formula>
    </cfRule>
  </conditionalFormatting>
  <conditionalFormatting sqref="AK64:AO68">
    <cfRule type="expression" dxfId="682" priority="677" stopIfTrue="1">
      <formula>$C64=""</formula>
    </cfRule>
  </conditionalFormatting>
  <conditionalFormatting sqref="AK64">
    <cfRule type="expression" dxfId="681" priority="676" stopIfTrue="1">
      <formula>$B64=0</formula>
    </cfRule>
  </conditionalFormatting>
  <conditionalFormatting sqref="AK64">
    <cfRule type="expression" dxfId="680" priority="675" stopIfTrue="1">
      <formula>$C64=""</formula>
    </cfRule>
  </conditionalFormatting>
  <conditionalFormatting sqref="AK64:AO68">
    <cfRule type="expression" dxfId="679" priority="674" stopIfTrue="1">
      <formula>$C64=""</formula>
    </cfRule>
  </conditionalFormatting>
  <conditionalFormatting sqref="AK64:AK68">
    <cfRule type="expression" dxfId="678" priority="673" stopIfTrue="1">
      <formula>$B64=0</formula>
    </cfRule>
  </conditionalFormatting>
  <conditionalFormatting sqref="R64:T68">
    <cfRule type="expression" dxfId="677" priority="672" stopIfTrue="1">
      <formula>$C64=""</formula>
    </cfRule>
  </conditionalFormatting>
  <conditionalFormatting sqref="R64:T68">
    <cfRule type="expression" dxfId="676" priority="671" stopIfTrue="1">
      <formula>$C64=""</formula>
    </cfRule>
  </conditionalFormatting>
  <conditionalFormatting sqref="R64:T68">
    <cfRule type="expression" dxfId="675" priority="670" stopIfTrue="1">
      <formula>AND(LEN(R64)&gt;$R$69,R64&lt;&gt;"")</formula>
    </cfRule>
  </conditionalFormatting>
  <conditionalFormatting sqref="U64">
    <cfRule type="expression" dxfId="674" priority="669" stopIfTrue="1">
      <formula>$C64=""</formula>
    </cfRule>
  </conditionalFormatting>
  <conditionalFormatting sqref="U64">
    <cfRule type="expression" dxfId="673" priority="668" stopIfTrue="1">
      <formula>$C64=""</formula>
    </cfRule>
  </conditionalFormatting>
  <conditionalFormatting sqref="U64:X68">
    <cfRule type="expression" dxfId="672" priority="667" stopIfTrue="1">
      <formula>AND(OR(U64&lt;=42004,U64&gt;$U$69),U64&lt;&gt;"")</formula>
    </cfRule>
  </conditionalFormatting>
  <conditionalFormatting sqref="AK64">
    <cfRule type="expression" dxfId="671" priority="666" stopIfTrue="1">
      <formula>$B64=0</formula>
    </cfRule>
  </conditionalFormatting>
  <conditionalFormatting sqref="AK64">
    <cfRule type="expression" dxfId="670" priority="665" stopIfTrue="1">
      <formula>$C64=""</formula>
    </cfRule>
  </conditionalFormatting>
  <conditionalFormatting sqref="AK64:AK68">
    <cfRule type="expression" dxfId="669" priority="664" stopIfTrue="1">
      <formula>$B64=0</formula>
    </cfRule>
  </conditionalFormatting>
  <conditionalFormatting sqref="AK64:AO68">
    <cfRule type="expression" dxfId="668" priority="663" stopIfTrue="1">
      <formula>$C64=""</formula>
    </cfRule>
  </conditionalFormatting>
  <conditionalFormatting sqref="AK64">
    <cfRule type="expression" dxfId="667" priority="662" stopIfTrue="1">
      <formula>$B64=0</formula>
    </cfRule>
  </conditionalFormatting>
  <conditionalFormatting sqref="AK64:AO64">
    <cfRule type="expression" dxfId="666" priority="661" stopIfTrue="1">
      <formula>$C64=""</formula>
    </cfRule>
  </conditionalFormatting>
  <conditionalFormatting sqref="AK64:AK68">
    <cfRule type="expression" dxfId="665" priority="660" stopIfTrue="1">
      <formula>$B64=0</formula>
    </cfRule>
  </conditionalFormatting>
  <conditionalFormatting sqref="AK64:AO68">
    <cfRule type="expression" dxfId="664" priority="659" stopIfTrue="1">
      <formula>$C64=""</formula>
    </cfRule>
  </conditionalFormatting>
  <conditionalFormatting sqref="AK64">
    <cfRule type="expression" dxfId="663" priority="658" stopIfTrue="1">
      <formula>$B64=0</formula>
    </cfRule>
  </conditionalFormatting>
  <conditionalFormatting sqref="AK64:AO64">
    <cfRule type="expression" dxfId="662" priority="657" stopIfTrue="1">
      <formula>$C64=""</formula>
    </cfRule>
  </conditionalFormatting>
  <conditionalFormatting sqref="AK64:AK68">
    <cfRule type="expression" dxfId="661" priority="656" stopIfTrue="1">
      <formula>$B64=0</formula>
    </cfRule>
  </conditionalFormatting>
  <conditionalFormatting sqref="AK64:AO68">
    <cfRule type="expression" dxfId="660" priority="655" stopIfTrue="1">
      <formula>$C64=""</formula>
    </cfRule>
  </conditionalFormatting>
  <conditionalFormatting sqref="AK64">
    <cfRule type="expression" dxfId="659" priority="654" stopIfTrue="1">
      <formula>$B64=0</formula>
    </cfRule>
  </conditionalFormatting>
  <conditionalFormatting sqref="AK64">
    <cfRule type="expression" dxfId="658" priority="653" stopIfTrue="1">
      <formula>$C64=""</formula>
    </cfRule>
  </conditionalFormatting>
  <conditionalFormatting sqref="AK64:AO68">
    <cfRule type="expression" dxfId="657" priority="652" stopIfTrue="1">
      <formula>$C64=""</formula>
    </cfRule>
  </conditionalFormatting>
  <conditionalFormatting sqref="AK64:AK68">
    <cfRule type="expression" dxfId="656" priority="651" stopIfTrue="1">
      <formula>$B64=0</formula>
    </cfRule>
  </conditionalFormatting>
  <conditionalFormatting sqref="R64:T68">
    <cfRule type="expression" dxfId="655" priority="650" stopIfTrue="1">
      <formula>$C64=""</formula>
    </cfRule>
  </conditionalFormatting>
  <conditionalFormatting sqref="R64:T68">
    <cfRule type="expression" dxfId="654" priority="649" stopIfTrue="1">
      <formula>$C64=""</formula>
    </cfRule>
  </conditionalFormatting>
  <conditionalFormatting sqref="R64:T68">
    <cfRule type="expression" dxfId="653" priority="648" stopIfTrue="1">
      <formula>AND(LEN(R64)&gt;$R$69,R64&lt;&gt;"")</formula>
    </cfRule>
  </conditionalFormatting>
  <conditionalFormatting sqref="U64">
    <cfRule type="expression" dxfId="652" priority="647" stopIfTrue="1">
      <formula>$C64=""</formula>
    </cfRule>
  </conditionalFormatting>
  <conditionalFormatting sqref="U64">
    <cfRule type="expression" dxfId="651" priority="646" stopIfTrue="1">
      <formula>$C64=""</formula>
    </cfRule>
  </conditionalFormatting>
  <conditionalFormatting sqref="U64:X68">
    <cfRule type="expression" dxfId="650" priority="645" stopIfTrue="1">
      <formula>AND(OR(U64&lt;=42004,U64&gt;$U$69),U64&lt;&gt;"")</formula>
    </cfRule>
  </conditionalFormatting>
  <conditionalFormatting sqref="AK14">
    <cfRule type="expression" dxfId="649" priority="644" stopIfTrue="1">
      <formula>$B14=0</formula>
    </cfRule>
  </conditionalFormatting>
  <conditionalFormatting sqref="AK14">
    <cfRule type="expression" dxfId="648" priority="643" stopIfTrue="1">
      <formula>$C14=""</formula>
    </cfRule>
  </conditionalFormatting>
  <conditionalFormatting sqref="AK14:AK18">
    <cfRule type="expression" dxfId="647" priority="642" stopIfTrue="1">
      <formula>$B14=0</formula>
    </cfRule>
  </conditionalFormatting>
  <conditionalFormatting sqref="AK14:AO18">
    <cfRule type="expression" dxfId="646" priority="641" stopIfTrue="1">
      <formula>$C14=""</formula>
    </cfRule>
  </conditionalFormatting>
  <conditionalFormatting sqref="AK14">
    <cfRule type="expression" dxfId="645" priority="640" stopIfTrue="1">
      <formula>$B14=0</formula>
    </cfRule>
  </conditionalFormatting>
  <conditionalFormatting sqref="AK14:AO14">
    <cfRule type="expression" dxfId="644" priority="639" stopIfTrue="1">
      <formula>$C14=""</formula>
    </cfRule>
  </conditionalFormatting>
  <conditionalFormatting sqref="AK14:AK18">
    <cfRule type="expression" dxfId="643" priority="638" stopIfTrue="1">
      <formula>$B14=0</formula>
    </cfRule>
  </conditionalFormatting>
  <conditionalFormatting sqref="AK14:AO18">
    <cfRule type="expression" dxfId="642" priority="637" stopIfTrue="1">
      <formula>$C14=""</formula>
    </cfRule>
  </conditionalFormatting>
  <conditionalFormatting sqref="AK14">
    <cfRule type="expression" dxfId="641" priority="636" stopIfTrue="1">
      <formula>$B14=0</formula>
    </cfRule>
  </conditionalFormatting>
  <conditionalFormatting sqref="AK14:AO14">
    <cfRule type="expression" dxfId="640" priority="635" stopIfTrue="1">
      <formula>$C14=""</formula>
    </cfRule>
  </conditionalFormatting>
  <conditionalFormatting sqref="AK14:AK18">
    <cfRule type="expression" dxfId="639" priority="634" stopIfTrue="1">
      <formula>$B14=0</formula>
    </cfRule>
  </conditionalFormatting>
  <conditionalFormatting sqref="AK14:AO18">
    <cfRule type="expression" dxfId="638" priority="633" stopIfTrue="1">
      <formula>$C14=""</formula>
    </cfRule>
  </conditionalFormatting>
  <conditionalFormatting sqref="AK14">
    <cfRule type="expression" dxfId="637" priority="632" stopIfTrue="1">
      <formula>$B14=0</formula>
    </cfRule>
  </conditionalFormatting>
  <conditionalFormatting sqref="AK14">
    <cfRule type="expression" dxfId="636" priority="631" stopIfTrue="1">
      <formula>$C14=""</formula>
    </cfRule>
  </conditionalFormatting>
  <conditionalFormatting sqref="AK14:AO18">
    <cfRule type="expression" dxfId="635" priority="630" stopIfTrue="1">
      <formula>$C14=""</formula>
    </cfRule>
  </conditionalFormatting>
  <conditionalFormatting sqref="AK14:AK18">
    <cfRule type="expression" dxfId="634" priority="629" stopIfTrue="1">
      <formula>$B14=0</formula>
    </cfRule>
  </conditionalFormatting>
  <conditionalFormatting sqref="R14:T18">
    <cfRule type="expression" dxfId="633" priority="628" stopIfTrue="1">
      <formula>$C14=""</formula>
    </cfRule>
  </conditionalFormatting>
  <conditionalFormatting sqref="R14:T18">
    <cfRule type="expression" dxfId="632" priority="627" stopIfTrue="1">
      <formula>$C14=""</formula>
    </cfRule>
  </conditionalFormatting>
  <conditionalFormatting sqref="R14:T18">
    <cfRule type="expression" dxfId="631" priority="626" stopIfTrue="1">
      <formula>AND(LEN(R14)&gt;$R$69,R14&lt;&gt;"")</formula>
    </cfRule>
  </conditionalFormatting>
  <conditionalFormatting sqref="U14">
    <cfRule type="expression" dxfId="630" priority="625" stopIfTrue="1">
      <formula>$C14=""</formula>
    </cfRule>
  </conditionalFormatting>
  <conditionalFormatting sqref="U14">
    <cfRule type="expression" dxfId="629" priority="624" stopIfTrue="1">
      <formula>$C14=""</formula>
    </cfRule>
  </conditionalFormatting>
  <conditionalFormatting sqref="U14:X18">
    <cfRule type="expression" dxfId="628" priority="623" stopIfTrue="1">
      <formula>AND(OR(U14&lt;=42004,U14&gt;$U$69),U14&lt;&gt;"")</formula>
    </cfRule>
  </conditionalFormatting>
  <conditionalFormatting sqref="C14:K18">
    <cfRule type="expression" dxfId="627" priority="622" stopIfTrue="1">
      <formula>LEN(C14)&gt;C$69</formula>
    </cfRule>
  </conditionalFormatting>
  <conditionalFormatting sqref="R14:T18 U14">
    <cfRule type="expression" dxfId="626" priority="621" stopIfTrue="1">
      <formula>$C14=""</formula>
    </cfRule>
  </conditionalFormatting>
  <conditionalFormatting sqref="R14:T18 U14">
    <cfRule type="expression" dxfId="625" priority="620" stopIfTrue="1">
      <formula>$C14=""</formula>
    </cfRule>
  </conditionalFormatting>
  <conditionalFormatting sqref="C14:K18">
    <cfRule type="expression" dxfId="624" priority="619" stopIfTrue="1">
      <formula>LEN(C14)&gt;C$69</formula>
    </cfRule>
  </conditionalFormatting>
  <conditionalFormatting sqref="R14:T18">
    <cfRule type="expression" dxfId="623" priority="618" stopIfTrue="1">
      <formula>AND(LEN(R14)&gt;$R$69,R14&lt;&gt;"")</formula>
    </cfRule>
  </conditionalFormatting>
  <conditionalFormatting sqref="U14:X18">
    <cfRule type="expression" dxfId="622" priority="617" stopIfTrue="1">
      <formula>AND(OR(U14&lt;=42004,U14&gt;$U$69),U14&lt;&gt;"")</formula>
    </cfRule>
  </conditionalFormatting>
  <conditionalFormatting sqref="AK14:AO14">
    <cfRule type="expression" dxfId="621" priority="607" stopIfTrue="1">
      <formula>$C14=""</formula>
    </cfRule>
  </conditionalFormatting>
  <conditionalFormatting sqref="AK14:AK18">
    <cfRule type="expression" dxfId="620" priority="616" stopIfTrue="1">
      <formula>$B14=0</formula>
    </cfRule>
  </conditionalFormatting>
  <conditionalFormatting sqref="AK14:AO18">
    <cfRule type="expression" dxfId="619" priority="615" stopIfTrue="1">
      <formula>$C14=""</formula>
    </cfRule>
  </conditionalFormatting>
  <conditionalFormatting sqref="AK14:AK18">
    <cfRule type="expression" dxfId="618" priority="614" stopIfTrue="1">
      <formula>$B14=0</formula>
    </cfRule>
  </conditionalFormatting>
  <conditionalFormatting sqref="AK14:AO18">
    <cfRule type="expression" dxfId="617" priority="613" stopIfTrue="1">
      <formula>$C14=""</formula>
    </cfRule>
  </conditionalFormatting>
  <conditionalFormatting sqref="AK14">
    <cfRule type="expression" dxfId="616" priority="612" stopIfTrue="1">
      <formula>$B14=0</formula>
    </cfRule>
  </conditionalFormatting>
  <conditionalFormatting sqref="AK14:AO14">
    <cfRule type="expression" dxfId="615" priority="611" stopIfTrue="1">
      <formula>$C14=""</formula>
    </cfRule>
  </conditionalFormatting>
  <conditionalFormatting sqref="AK14:AK18">
    <cfRule type="expression" dxfId="614" priority="610" stopIfTrue="1">
      <formula>$B14=0</formula>
    </cfRule>
  </conditionalFormatting>
  <conditionalFormatting sqref="AK14:AO18">
    <cfRule type="expression" dxfId="613" priority="609" stopIfTrue="1">
      <formula>$C14=""</formula>
    </cfRule>
  </conditionalFormatting>
  <conditionalFormatting sqref="AK14">
    <cfRule type="expression" dxfId="612" priority="608" stopIfTrue="1">
      <formula>$B14=0</formula>
    </cfRule>
  </conditionalFormatting>
  <conditionalFormatting sqref="AK14:AK18">
    <cfRule type="expression" dxfId="611" priority="606" stopIfTrue="1">
      <formula>$B14=0</formula>
    </cfRule>
  </conditionalFormatting>
  <conditionalFormatting sqref="AK14:AO18">
    <cfRule type="expression" dxfId="610" priority="605" stopIfTrue="1">
      <formula>$C14=""</formula>
    </cfRule>
  </conditionalFormatting>
  <conditionalFormatting sqref="AK14">
    <cfRule type="expression" dxfId="609" priority="604" stopIfTrue="1">
      <formula>$B14=0</formula>
    </cfRule>
  </conditionalFormatting>
  <conditionalFormatting sqref="AK14">
    <cfRule type="expression" dxfId="608" priority="603" stopIfTrue="1">
      <formula>$C14=""</formula>
    </cfRule>
  </conditionalFormatting>
  <conditionalFormatting sqref="AK14:AO18">
    <cfRule type="expression" dxfId="607" priority="602" stopIfTrue="1">
      <formula>$C14=""</formula>
    </cfRule>
  </conditionalFormatting>
  <conditionalFormatting sqref="AK14:AK18">
    <cfRule type="expression" dxfId="606" priority="601" stopIfTrue="1">
      <formula>$B14=0</formula>
    </cfRule>
  </conditionalFormatting>
  <conditionalFormatting sqref="L14:L18">
    <cfRule type="expression" dxfId="605" priority="600" stopIfTrue="1">
      <formula>$C14=""</formula>
    </cfRule>
  </conditionalFormatting>
  <conditionalFormatting sqref="L14">
    <cfRule type="expression" dxfId="604" priority="599" stopIfTrue="1">
      <formula>$C14=""</formula>
    </cfRule>
  </conditionalFormatting>
  <conditionalFormatting sqref="L14:L18">
    <cfRule type="expression" dxfId="603" priority="598" stopIfTrue="1">
      <formula>$C14=""</formula>
    </cfRule>
  </conditionalFormatting>
  <conditionalFormatting sqref="L14">
    <cfRule type="expression" dxfId="602" priority="597" stopIfTrue="1">
      <formula>$C14=""</formula>
    </cfRule>
  </conditionalFormatting>
  <conditionalFormatting sqref="L14:Q18">
    <cfRule type="expression" dxfId="601" priority="596" stopIfTrue="1">
      <formula>AND(L14&lt;&gt;"",COUNTIF(TUR,L14)=0)</formula>
    </cfRule>
  </conditionalFormatting>
  <conditionalFormatting sqref="L14:L18">
    <cfRule type="expression" dxfId="600" priority="595" stopIfTrue="1">
      <formula>$C14=""</formula>
    </cfRule>
  </conditionalFormatting>
  <conditionalFormatting sqref="L14">
    <cfRule type="expression" dxfId="599" priority="594" stopIfTrue="1">
      <formula>$C14=""</formula>
    </cfRule>
  </conditionalFormatting>
  <conditionalFormatting sqref="L14:L18">
    <cfRule type="expression" dxfId="598" priority="593" stopIfTrue="1">
      <formula>$C14=""</formula>
    </cfRule>
  </conditionalFormatting>
  <conditionalFormatting sqref="L14">
    <cfRule type="expression" dxfId="597" priority="592" stopIfTrue="1">
      <formula>$C14=""</formula>
    </cfRule>
  </conditionalFormatting>
  <conditionalFormatting sqref="L14:Q18">
    <cfRule type="expression" dxfId="596" priority="591" stopIfTrue="1">
      <formula>AND(L14&lt;&gt;"",COUNTIF(TUR,L14)=0)</formula>
    </cfRule>
  </conditionalFormatting>
  <conditionalFormatting sqref="B9">
    <cfRule type="cellIs" dxfId="595" priority="589" stopIfTrue="1" operator="equal">
      <formula>0</formula>
    </cfRule>
    <cfRule type="expression" dxfId="594" priority="590" stopIfTrue="1">
      <formula>$M$8&gt;12</formula>
    </cfRule>
  </conditionalFormatting>
  <conditionalFormatting sqref="B9:E10">
    <cfRule type="expression" dxfId="593" priority="588" stopIfTrue="1">
      <formula>#REF!&lt;&gt;0</formula>
    </cfRule>
  </conditionalFormatting>
  <conditionalFormatting sqref="AY52">
    <cfRule type="expression" dxfId="592" priority="587" stopIfTrue="1">
      <formula>AND($F$70="",SUM(AQ$14:AX$64)&gt;0)=TRUE</formula>
    </cfRule>
  </conditionalFormatting>
  <conditionalFormatting sqref="AQ79:AS79">
    <cfRule type="expression" dxfId="591" priority="583" stopIfTrue="1">
      <formula>$AP$14="Lütfen bölüm seçiniz"</formula>
    </cfRule>
  </conditionalFormatting>
  <conditionalFormatting sqref="AQ79">
    <cfRule type="expression" dxfId="590" priority="584" stopIfTrue="1">
      <formula>AND($F$70="",SUM(AL$14:AP$64)&gt;0)=TRUE</formula>
    </cfRule>
  </conditionalFormatting>
  <conditionalFormatting sqref="AS79">
    <cfRule type="expression" dxfId="589" priority="585" stopIfTrue="1">
      <formula>AND($F$70="",SUM(AL$14:AP$64)&gt;0)=TRUE</formula>
    </cfRule>
  </conditionalFormatting>
  <conditionalFormatting sqref="AR79">
    <cfRule type="expression" dxfId="588" priority="586" stopIfTrue="1">
      <formula>AND($F$70="",SUM(AL$14:AP$64)&gt;0)=TRUE</formula>
    </cfRule>
  </conditionalFormatting>
  <conditionalFormatting sqref="B13:AO13">
    <cfRule type="expression" dxfId="587" priority="758" stopIfTrue="1">
      <formula>AND($Z$11="",$Y$14&lt;&gt;"")=TRUE</formula>
    </cfRule>
  </conditionalFormatting>
  <conditionalFormatting sqref="Y13:AJ13">
    <cfRule type="expression" dxfId="586" priority="759" stopIfTrue="1">
      <formula>AND($Z$11="",$Y$14&lt;&gt;"")=TRUE</formula>
    </cfRule>
  </conditionalFormatting>
  <conditionalFormatting sqref="AQ58:AQ63">
    <cfRule type="expression" dxfId="585" priority="760" stopIfTrue="1">
      <formula>AND(OR($F$11="",$F$11="_"),SUM(AL$14:AP$64)&gt;0)=TRUE</formula>
    </cfRule>
  </conditionalFormatting>
  <conditionalFormatting sqref="AS58:AS63">
    <cfRule type="expression" dxfId="584" priority="761" stopIfTrue="1">
      <formula>AND(OR($F$11="",$F$11="_"),SUM(AL$14:AP$64)&gt;0)=TRUE</formula>
    </cfRule>
  </conditionalFormatting>
  <conditionalFormatting sqref="AR58:AR63">
    <cfRule type="expression" dxfId="583" priority="762" stopIfTrue="1">
      <formula>AND(OR($F$11="",$F$11="_"),SUM(AL$14:AP$64)&gt;0)=TRUE</formula>
    </cfRule>
  </conditionalFormatting>
  <conditionalFormatting sqref="AK14:AO18 AK39:AO43 AK64:AO68">
    <cfRule type="expression" dxfId="582" priority="763" stopIfTrue="1">
      <formula>AND(AK14&lt;&gt;"",OR($AK14&lt;=0,$AK14&gt;99999,$Y14="",$Z$11="",COUNTIF($AK$13:$AK14,"&gt;"&amp;0)&lt;&gt;B14))</formula>
    </cfRule>
  </conditionalFormatting>
  <conditionalFormatting sqref="R39:T43">
    <cfRule type="expression" dxfId="581" priority="582" stopIfTrue="1">
      <formula>$C39=""</formula>
    </cfRule>
  </conditionalFormatting>
  <conditionalFormatting sqref="R39:T43">
    <cfRule type="expression" dxfId="580" priority="581" stopIfTrue="1">
      <formula>$C39=""</formula>
    </cfRule>
  </conditionalFormatting>
  <conditionalFormatting sqref="R39:T43">
    <cfRule type="expression" dxfId="579" priority="580" stopIfTrue="1">
      <formula>AND(LEN(R39)&gt;$R$69,R39&lt;&gt;"")</formula>
    </cfRule>
  </conditionalFormatting>
  <conditionalFormatting sqref="U39">
    <cfRule type="expression" dxfId="578" priority="579" stopIfTrue="1">
      <formula>$C39=""</formula>
    </cfRule>
  </conditionalFormatting>
  <conditionalFormatting sqref="U39">
    <cfRule type="expression" dxfId="577" priority="578" stopIfTrue="1">
      <formula>$C39=""</formula>
    </cfRule>
  </conditionalFormatting>
  <conditionalFormatting sqref="U39:X43">
    <cfRule type="expression" dxfId="576" priority="577" stopIfTrue="1">
      <formula>AND(OR(U39&lt;=42004,U39&gt;$U$69),U39&lt;&gt;"")</formula>
    </cfRule>
  </conditionalFormatting>
  <conditionalFormatting sqref="R39:T43 U39">
    <cfRule type="expression" dxfId="575" priority="576" stopIfTrue="1">
      <formula>$C39=""</formula>
    </cfRule>
  </conditionalFormatting>
  <conditionalFormatting sqref="R39:T43 U39">
    <cfRule type="expression" dxfId="574" priority="575" stopIfTrue="1">
      <formula>$C39=""</formula>
    </cfRule>
  </conditionalFormatting>
  <conditionalFormatting sqref="R39:T43">
    <cfRule type="expression" dxfId="573" priority="574" stopIfTrue="1">
      <formula>AND(LEN(R39)&gt;$R$69,R39&lt;&gt;"")</formula>
    </cfRule>
  </conditionalFormatting>
  <conditionalFormatting sqref="U39:X43">
    <cfRule type="expression" dxfId="572" priority="573" stopIfTrue="1">
      <formula>AND(OR(U39&lt;=42004,U39&gt;$U$69),U39&lt;&gt;"")</formula>
    </cfRule>
  </conditionalFormatting>
  <conditionalFormatting sqref="C39:K43">
    <cfRule type="expression" dxfId="571" priority="572" stopIfTrue="1">
      <formula>LEN(C39)&gt;C$69</formula>
    </cfRule>
  </conditionalFormatting>
  <conditionalFormatting sqref="C39:K43">
    <cfRule type="expression" dxfId="570" priority="571" stopIfTrue="1">
      <formula>LEN(C39)&gt;C$69</formula>
    </cfRule>
  </conditionalFormatting>
  <conditionalFormatting sqref="Y14">
    <cfRule type="expression" dxfId="569" priority="570" stopIfTrue="1">
      <formula>$C14=""</formula>
    </cfRule>
  </conditionalFormatting>
  <conditionalFormatting sqref="Y14:Y18">
    <cfRule type="expression" dxfId="568" priority="569" stopIfTrue="1">
      <formula>$C14=""</formula>
    </cfRule>
  </conditionalFormatting>
  <conditionalFormatting sqref="Y14">
    <cfRule type="expression" dxfId="567" priority="568" stopIfTrue="1">
      <formula>$C14=""</formula>
    </cfRule>
  </conditionalFormatting>
  <conditionalFormatting sqref="Y14:AJ18">
    <cfRule type="expression" dxfId="566" priority="567" stopIfTrue="1">
      <formula>AND(Y14&lt;&gt;"",OR($C14="",$L14="",$R14="",$U14="",LEN($Y14)&lt;5,LEN($Y14)&gt;$Y$69))</formula>
    </cfRule>
  </conditionalFormatting>
  <conditionalFormatting sqref="Y14:Y18">
    <cfRule type="expression" dxfId="565" priority="566" stopIfTrue="1">
      <formula>$C14=""</formula>
    </cfRule>
  </conditionalFormatting>
  <conditionalFormatting sqref="Y14">
    <cfRule type="expression" dxfId="564" priority="565" stopIfTrue="1">
      <formula>$C14=""</formula>
    </cfRule>
  </conditionalFormatting>
  <conditionalFormatting sqref="Y14:Y18">
    <cfRule type="expression" dxfId="563" priority="564" stopIfTrue="1">
      <formula>$C14=""</formula>
    </cfRule>
  </conditionalFormatting>
  <conditionalFormatting sqref="Y14">
    <cfRule type="expression" dxfId="562" priority="563" stopIfTrue="1">
      <formula>$C14=""</formula>
    </cfRule>
  </conditionalFormatting>
  <conditionalFormatting sqref="Y14:AJ18">
    <cfRule type="expression" dxfId="561" priority="562" stopIfTrue="1">
      <formula>AND(Y14&lt;&gt;"",OR($C14="",$L14="",$R14="",$U14="",LEN($Y14)&lt;5,LEN($Y14)&gt;$Y$69))</formula>
    </cfRule>
  </conditionalFormatting>
  <conditionalFormatting sqref="Y14:Y18">
    <cfRule type="expression" dxfId="560" priority="561" stopIfTrue="1">
      <formula>$C14=""</formula>
    </cfRule>
  </conditionalFormatting>
  <conditionalFormatting sqref="AK34">
    <cfRule type="expression" dxfId="559" priority="559" stopIfTrue="1">
      <formula>$B34=0</formula>
    </cfRule>
  </conditionalFormatting>
  <conditionalFormatting sqref="AK34">
    <cfRule type="expression" dxfId="558" priority="558" stopIfTrue="1">
      <formula>$C34=""</formula>
    </cfRule>
  </conditionalFormatting>
  <conditionalFormatting sqref="AK34:AK38">
    <cfRule type="expression" dxfId="557" priority="557" stopIfTrue="1">
      <formula>$B34=0</formula>
    </cfRule>
  </conditionalFormatting>
  <conditionalFormatting sqref="AK34:AO38">
    <cfRule type="expression" dxfId="556" priority="556" stopIfTrue="1">
      <formula>$C34=""</formula>
    </cfRule>
  </conditionalFormatting>
  <conditionalFormatting sqref="AK34">
    <cfRule type="expression" dxfId="555" priority="555" stopIfTrue="1">
      <formula>$B34=0</formula>
    </cfRule>
  </conditionalFormatting>
  <conditionalFormatting sqref="AK34:AO34">
    <cfRule type="expression" dxfId="554" priority="554" stopIfTrue="1">
      <formula>$C34=""</formula>
    </cfRule>
  </conditionalFormatting>
  <conditionalFormatting sqref="AK34:AK38">
    <cfRule type="expression" dxfId="553" priority="553" stopIfTrue="1">
      <formula>$B34=0</formula>
    </cfRule>
  </conditionalFormatting>
  <conditionalFormatting sqref="AK34:AO38">
    <cfRule type="expression" dxfId="552" priority="552" stopIfTrue="1">
      <formula>$C34=""</formula>
    </cfRule>
  </conditionalFormatting>
  <conditionalFormatting sqref="AK34">
    <cfRule type="expression" dxfId="551" priority="551" stopIfTrue="1">
      <formula>$B34=0</formula>
    </cfRule>
  </conditionalFormatting>
  <conditionalFormatting sqref="AK34:AO34">
    <cfRule type="expression" dxfId="550" priority="550" stopIfTrue="1">
      <formula>$C34=""</formula>
    </cfRule>
  </conditionalFormatting>
  <conditionalFormatting sqref="AK34:AK38">
    <cfRule type="expression" dxfId="549" priority="549" stopIfTrue="1">
      <formula>$B34=0</formula>
    </cfRule>
  </conditionalFormatting>
  <conditionalFormatting sqref="AK34:AO38">
    <cfRule type="expression" dxfId="548" priority="548" stopIfTrue="1">
      <formula>$C34=""</formula>
    </cfRule>
  </conditionalFormatting>
  <conditionalFormatting sqref="AK34">
    <cfRule type="expression" dxfId="547" priority="547" stopIfTrue="1">
      <formula>$B34=0</formula>
    </cfRule>
  </conditionalFormatting>
  <conditionalFormatting sqref="AK34">
    <cfRule type="expression" dxfId="546" priority="546" stopIfTrue="1">
      <formula>$C34=""</formula>
    </cfRule>
  </conditionalFormatting>
  <conditionalFormatting sqref="AK34:AO38">
    <cfRule type="expression" dxfId="545" priority="545" stopIfTrue="1">
      <formula>$C34=""</formula>
    </cfRule>
  </conditionalFormatting>
  <conditionalFormatting sqref="AK34:AK38">
    <cfRule type="expression" dxfId="544" priority="544" stopIfTrue="1">
      <formula>$B34=0</formula>
    </cfRule>
  </conditionalFormatting>
  <conditionalFormatting sqref="R34:T38">
    <cfRule type="expression" dxfId="543" priority="543" stopIfTrue="1">
      <formula>$C34=""</formula>
    </cfRule>
  </conditionalFormatting>
  <conditionalFormatting sqref="R34:T38">
    <cfRule type="expression" dxfId="542" priority="542" stopIfTrue="1">
      <formula>$C34=""</formula>
    </cfRule>
  </conditionalFormatting>
  <conditionalFormatting sqref="R34:T38">
    <cfRule type="expression" dxfId="541" priority="541" stopIfTrue="1">
      <formula>AND(LEN(R34)&gt;$R$69,R34&lt;&gt;"")</formula>
    </cfRule>
  </conditionalFormatting>
  <conditionalFormatting sqref="U34">
    <cfRule type="expression" dxfId="540" priority="540" stopIfTrue="1">
      <formula>$C34=""</formula>
    </cfRule>
  </conditionalFormatting>
  <conditionalFormatting sqref="U34">
    <cfRule type="expression" dxfId="539" priority="539" stopIfTrue="1">
      <formula>$C34=""</formula>
    </cfRule>
  </conditionalFormatting>
  <conditionalFormatting sqref="U34:X38">
    <cfRule type="expression" dxfId="538" priority="538" stopIfTrue="1">
      <formula>AND(OR(U34&lt;=42004,U34&gt;$U$69),U34&lt;&gt;"")</formula>
    </cfRule>
  </conditionalFormatting>
  <conditionalFormatting sqref="C34:K38">
    <cfRule type="expression" dxfId="537" priority="537" stopIfTrue="1">
      <formula>LEN(C34)&gt;C$69</formula>
    </cfRule>
  </conditionalFormatting>
  <conditionalFormatting sqref="R34:T38 U34">
    <cfRule type="expression" dxfId="536" priority="536" stopIfTrue="1">
      <formula>$C34=""</formula>
    </cfRule>
  </conditionalFormatting>
  <conditionalFormatting sqref="R34:T38 U34">
    <cfRule type="expression" dxfId="535" priority="535" stopIfTrue="1">
      <formula>$C34=""</formula>
    </cfRule>
  </conditionalFormatting>
  <conditionalFormatting sqref="C34:K38">
    <cfRule type="expression" dxfId="534" priority="534" stopIfTrue="1">
      <formula>LEN(C34)&gt;C$69</formula>
    </cfRule>
  </conditionalFormatting>
  <conditionalFormatting sqref="R34:T38">
    <cfRule type="expression" dxfId="533" priority="533" stopIfTrue="1">
      <formula>AND(LEN(R34)&gt;$R$69,R34&lt;&gt;"")</formula>
    </cfRule>
  </conditionalFormatting>
  <conditionalFormatting sqref="U34:X38">
    <cfRule type="expression" dxfId="532" priority="532" stopIfTrue="1">
      <formula>AND(OR(U34&lt;=42004,U34&gt;$U$69),U34&lt;&gt;"")</formula>
    </cfRule>
  </conditionalFormatting>
  <conditionalFormatting sqref="AK34:AO34">
    <cfRule type="expression" dxfId="531" priority="522" stopIfTrue="1">
      <formula>$C34=""</formula>
    </cfRule>
  </conditionalFormatting>
  <conditionalFormatting sqref="AK34:AK38">
    <cfRule type="expression" dxfId="530" priority="531" stopIfTrue="1">
      <formula>$B34=0</formula>
    </cfRule>
  </conditionalFormatting>
  <conditionalFormatting sqref="AK34:AO38">
    <cfRule type="expression" dxfId="529" priority="530" stopIfTrue="1">
      <formula>$C34=""</formula>
    </cfRule>
  </conditionalFormatting>
  <conditionalFormatting sqref="AK34:AK38">
    <cfRule type="expression" dxfId="528" priority="529" stopIfTrue="1">
      <formula>$B34=0</formula>
    </cfRule>
  </conditionalFormatting>
  <conditionalFormatting sqref="AK34:AO38">
    <cfRule type="expression" dxfId="527" priority="528" stopIfTrue="1">
      <formula>$C34=""</formula>
    </cfRule>
  </conditionalFormatting>
  <conditionalFormatting sqref="AK34">
    <cfRule type="expression" dxfId="526" priority="527" stopIfTrue="1">
      <formula>$B34=0</formula>
    </cfRule>
  </conditionalFormatting>
  <conditionalFormatting sqref="AK34:AO34">
    <cfRule type="expression" dxfId="525" priority="526" stopIfTrue="1">
      <formula>$C34=""</formula>
    </cfRule>
  </conditionalFormatting>
  <conditionalFormatting sqref="AK34:AK38">
    <cfRule type="expression" dxfId="524" priority="525" stopIfTrue="1">
      <formula>$B34=0</formula>
    </cfRule>
  </conditionalFormatting>
  <conditionalFormatting sqref="AK34:AO38">
    <cfRule type="expression" dxfId="523" priority="524" stopIfTrue="1">
      <formula>$C34=""</formula>
    </cfRule>
  </conditionalFormatting>
  <conditionalFormatting sqref="AK34">
    <cfRule type="expression" dxfId="522" priority="523" stopIfTrue="1">
      <formula>$B34=0</formula>
    </cfRule>
  </conditionalFormatting>
  <conditionalFormatting sqref="AK34:AK38">
    <cfRule type="expression" dxfId="521" priority="521" stopIfTrue="1">
      <formula>$B34=0</formula>
    </cfRule>
  </conditionalFormatting>
  <conditionalFormatting sqref="AK34:AO38">
    <cfRule type="expression" dxfId="520" priority="520" stopIfTrue="1">
      <formula>$C34=""</formula>
    </cfRule>
  </conditionalFormatting>
  <conditionalFormatting sqref="AK34">
    <cfRule type="expression" dxfId="519" priority="519" stopIfTrue="1">
      <formula>$B34=0</formula>
    </cfRule>
  </conditionalFormatting>
  <conditionalFormatting sqref="AK34">
    <cfRule type="expression" dxfId="518" priority="518" stopIfTrue="1">
      <formula>$C34=""</formula>
    </cfRule>
  </conditionalFormatting>
  <conditionalFormatting sqref="AK34:AO38">
    <cfRule type="expression" dxfId="517" priority="517" stopIfTrue="1">
      <formula>$C34=""</formula>
    </cfRule>
  </conditionalFormatting>
  <conditionalFormatting sqref="AK34:AK38">
    <cfRule type="expression" dxfId="516" priority="516" stopIfTrue="1">
      <formula>$B34=0</formula>
    </cfRule>
  </conditionalFormatting>
  <conditionalFormatting sqref="AK34:AO38">
    <cfRule type="expression" dxfId="515" priority="560" stopIfTrue="1">
      <formula>AND(AK34&lt;&gt;"",OR($AK34&lt;=0,$AK34&gt;99999,$Y34="",$Z$11="",COUNTIF($AK$13:$AK34,"&gt;"&amp;0)&lt;&gt;B34))</formula>
    </cfRule>
  </conditionalFormatting>
  <conditionalFormatting sqref="AK44">
    <cfRule type="expression" dxfId="514" priority="514" stopIfTrue="1">
      <formula>$B44=0</formula>
    </cfRule>
  </conditionalFormatting>
  <conditionalFormatting sqref="AK44">
    <cfRule type="expression" dxfId="513" priority="513" stopIfTrue="1">
      <formula>$C44=""</formula>
    </cfRule>
  </conditionalFormatting>
  <conditionalFormatting sqref="AK44:AK48">
    <cfRule type="expression" dxfId="512" priority="512" stopIfTrue="1">
      <formula>$B44=0</formula>
    </cfRule>
  </conditionalFormatting>
  <conditionalFormatting sqref="AK44:AO48">
    <cfRule type="expression" dxfId="511" priority="511" stopIfTrue="1">
      <formula>$C44=""</formula>
    </cfRule>
  </conditionalFormatting>
  <conditionalFormatting sqref="AK44">
    <cfRule type="expression" dxfId="510" priority="510" stopIfTrue="1">
      <formula>$B44=0</formula>
    </cfRule>
  </conditionalFormatting>
  <conditionalFormatting sqref="AK44:AO44">
    <cfRule type="expression" dxfId="509" priority="509" stopIfTrue="1">
      <formula>$C44=""</formula>
    </cfRule>
  </conditionalFormatting>
  <conditionalFormatting sqref="AK44:AK48">
    <cfRule type="expression" dxfId="508" priority="508" stopIfTrue="1">
      <formula>$B44=0</formula>
    </cfRule>
  </conditionalFormatting>
  <conditionalFormatting sqref="AK44:AO48">
    <cfRule type="expression" dxfId="507" priority="507" stopIfTrue="1">
      <formula>$C44=""</formula>
    </cfRule>
  </conditionalFormatting>
  <conditionalFormatting sqref="AK44">
    <cfRule type="expression" dxfId="506" priority="506" stopIfTrue="1">
      <formula>$B44=0</formula>
    </cfRule>
  </conditionalFormatting>
  <conditionalFormatting sqref="AK44:AO44">
    <cfRule type="expression" dxfId="505" priority="505" stopIfTrue="1">
      <formula>$C44=""</formula>
    </cfRule>
  </conditionalFormatting>
  <conditionalFormatting sqref="AK44:AK48">
    <cfRule type="expression" dxfId="504" priority="504" stopIfTrue="1">
      <formula>$B44=0</formula>
    </cfRule>
  </conditionalFormatting>
  <conditionalFormatting sqref="AK44:AO48">
    <cfRule type="expression" dxfId="503" priority="503" stopIfTrue="1">
      <formula>$C44=""</formula>
    </cfRule>
  </conditionalFormatting>
  <conditionalFormatting sqref="AK44">
    <cfRule type="expression" dxfId="502" priority="502" stopIfTrue="1">
      <formula>$B44=0</formula>
    </cfRule>
  </conditionalFormatting>
  <conditionalFormatting sqref="AK44">
    <cfRule type="expression" dxfId="501" priority="501" stopIfTrue="1">
      <formula>$C44=""</formula>
    </cfRule>
  </conditionalFormatting>
  <conditionalFormatting sqref="AK44:AO48">
    <cfRule type="expression" dxfId="500" priority="500" stopIfTrue="1">
      <formula>$C44=""</formula>
    </cfRule>
  </conditionalFormatting>
  <conditionalFormatting sqref="AK44:AK48">
    <cfRule type="expression" dxfId="499" priority="499" stopIfTrue="1">
      <formula>$B44=0</formula>
    </cfRule>
  </conditionalFormatting>
  <conditionalFormatting sqref="AK44:AO44">
    <cfRule type="expression" dxfId="498" priority="489" stopIfTrue="1">
      <formula>$C44=""</formula>
    </cfRule>
  </conditionalFormatting>
  <conditionalFormatting sqref="AK44:AK48">
    <cfRule type="expression" dxfId="497" priority="498" stopIfTrue="1">
      <formula>$B44=0</formula>
    </cfRule>
  </conditionalFormatting>
  <conditionalFormatting sqref="AK44:AO48">
    <cfRule type="expression" dxfId="496" priority="497" stopIfTrue="1">
      <formula>$C44=""</formula>
    </cfRule>
  </conditionalFormatting>
  <conditionalFormatting sqref="AK44:AK48">
    <cfRule type="expression" dxfId="495" priority="496" stopIfTrue="1">
      <formula>$B44=0</formula>
    </cfRule>
  </conditionalFormatting>
  <conditionalFormatting sqref="AK44:AO48">
    <cfRule type="expression" dxfId="494" priority="495" stopIfTrue="1">
      <formula>$C44=""</formula>
    </cfRule>
  </conditionalFormatting>
  <conditionalFormatting sqref="AK44">
    <cfRule type="expression" dxfId="493" priority="494" stopIfTrue="1">
      <formula>$B44=0</formula>
    </cfRule>
  </conditionalFormatting>
  <conditionalFormatting sqref="AK44:AO44">
    <cfRule type="expression" dxfId="492" priority="493" stopIfTrue="1">
      <formula>$C44=""</formula>
    </cfRule>
  </conditionalFormatting>
  <conditionalFormatting sqref="AK44:AK48">
    <cfRule type="expression" dxfId="491" priority="492" stopIfTrue="1">
      <formula>$B44=0</formula>
    </cfRule>
  </conditionalFormatting>
  <conditionalFormatting sqref="AK44:AO48">
    <cfRule type="expression" dxfId="490" priority="491" stopIfTrue="1">
      <formula>$C44=""</formula>
    </cfRule>
  </conditionalFormatting>
  <conditionalFormatting sqref="AK44">
    <cfRule type="expression" dxfId="489" priority="490" stopIfTrue="1">
      <formula>$B44=0</formula>
    </cfRule>
  </conditionalFormatting>
  <conditionalFormatting sqref="AK44:AK48">
    <cfRule type="expression" dxfId="488" priority="488" stopIfTrue="1">
      <formula>$B44=0</formula>
    </cfRule>
  </conditionalFormatting>
  <conditionalFormatting sqref="AK44:AO48">
    <cfRule type="expression" dxfId="487" priority="487" stopIfTrue="1">
      <formula>$C44=""</formula>
    </cfRule>
  </conditionalFormatting>
  <conditionalFormatting sqref="AK44">
    <cfRule type="expression" dxfId="486" priority="486" stopIfTrue="1">
      <formula>$B44=0</formula>
    </cfRule>
  </conditionalFormatting>
  <conditionalFormatting sqref="AK44">
    <cfRule type="expression" dxfId="485" priority="485" stopIfTrue="1">
      <formula>$C44=""</formula>
    </cfRule>
  </conditionalFormatting>
  <conditionalFormatting sqref="AK44:AO48">
    <cfRule type="expression" dxfId="484" priority="484" stopIfTrue="1">
      <formula>$C44=""</formula>
    </cfRule>
  </conditionalFormatting>
  <conditionalFormatting sqref="AK44:AK48">
    <cfRule type="expression" dxfId="483" priority="483" stopIfTrue="1">
      <formula>$B44=0</formula>
    </cfRule>
  </conditionalFormatting>
  <conditionalFormatting sqref="AK44:AO48">
    <cfRule type="expression" dxfId="482" priority="515" stopIfTrue="1">
      <formula>AND(AK44&lt;&gt;"",OR($AK44&lt;=0,$AK44&gt;99999,$Y44="",$Z$11="",COUNTIF($AK$13:$AK44,"&gt;"&amp;0)&lt;&gt;B44))</formula>
    </cfRule>
  </conditionalFormatting>
  <conditionalFormatting sqref="R44:T48">
    <cfRule type="expression" dxfId="481" priority="482" stopIfTrue="1">
      <formula>$C44=""</formula>
    </cfRule>
  </conditionalFormatting>
  <conditionalFormatting sqref="R44:T48">
    <cfRule type="expression" dxfId="480" priority="481" stopIfTrue="1">
      <formula>$C44=""</formula>
    </cfRule>
  </conditionalFormatting>
  <conditionalFormatting sqref="R44:T48">
    <cfRule type="expression" dxfId="479" priority="480" stopIfTrue="1">
      <formula>AND(LEN(R44)&gt;$R$69,R44&lt;&gt;"")</formula>
    </cfRule>
  </conditionalFormatting>
  <conditionalFormatting sqref="U44">
    <cfRule type="expression" dxfId="478" priority="479" stopIfTrue="1">
      <formula>$C44=""</formula>
    </cfRule>
  </conditionalFormatting>
  <conditionalFormatting sqref="U44">
    <cfRule type="expression" dxfId="477" priority="478" stopIfTrue="1">
      <formula>$C44=""</formula>
    </cfRule>
  </conditionalFormatting>
  <conditionalFormatting sqref="U44:X48">
    <cfRule type="expression" dxfId="476" priority="477" stopIfTrue="1">
      <formula>AND(OR(U44&lt;=42004,U44&gt;$U$69),U44&lt;&gt;"")</formula>
    </cfRule>
  </conditionalFormatting>
  <conditionalFormatting sqref="R44:T48 U44">
    <cfRule type="expression" dxfId="475" priority="476" stopIfTrue="1">
      <formula>$C44=""</formula>
    </cfRule>
  </conditionalFormatting>
  <conditionalFormatting sqref="R44:T48 U44">
    <cfRule type="expression" dxfId="474" priority="475" stopIfTrue="1">
      <formula>$C44=""</formula>
    </cfRule>
  </conditionalFormatting>
  <conditionalFormatting sqref="R44:T48">
    <cfRule type="expression" dxfId="473" priority="474" stopIfTrue="1">
      <formula>AND(LEN(R44)&gt;$R$69,R44&lt;&gt;"")</formula>
    </cfRule>
  </conditionalFormatting>
  <conditionalFormatting sqref="U44:X48">
    <cfRule type="expression" dxfId="472" priority="473" stopIfTrue="1">
      <formula>AND(OR(U44&lt;=42004,U44&gt;$U$69),U44&lt;&gt;"")</formula>
    </cfRule>
  </conditionalFormatting>
  <conditionalFormatting sqref="C44:K48">
    <cfRule type="expression" dxfId="471" priority="472" stopIfTrue="1">
      <formula>LEN(C44)&gt;C$69</formula>
    </cfRule>
  </conditionalFormatting>
  <conditionalFormatting sqref="C44:K48">
    <cfRule type="expression" dxfId="470" priority="471" stopIfTrue="1">
      <formula>LEN(C44)&gt;C$69</formula>
    </cfRule>
  </conditionalFormatting>
  <conditionalFormatting sqref="AK49">
    <cfRule type="expression" dxfId="469" priority="469" stopIfTrue="1">
      <formula>$B49=0</formula>
    </cfRule>
  </conditionalFormatting>
  <conditionalFormatting sqref="AK49">
    <cfRule type="expression" dxfId="468" priority="468" stopIfTrue="1">
      <formula>$C49=""</formula>
    </cfRule>
  </conditionalFormatting>
  <conditionalFormatting sqref="AK49:AK53">
    <cfRule type="expression" dxfId="467" priority="467" stopIfTrue="1">
      <formula>$B49=0</formula>
    </cfRule>
  </conditionalFormatting>
  <conditionalFormatting sqref="AK49:AO53">
    <cfRule type="expression" dxfId="466" priority="466" stopIfTrue="1">
      <formula>$C49=""</formula>
    </cfRule>
  </conditionalFormatting>
  <conditionalFormatting sqref="AK49">
    <cfRule type="expression" dxfId="465" priority="465" stopIfTrue="1">
      <formula>$B49=0</formula>
    </cfRule>
  </conditionalFormatting>
  <conditionalFormatting sqref="AK49:AO49">
    <cfRule type="expression" dxfId="464" priority="464" stopIfTrue="1">
      <formula>$C49=""</formula>
    </cfRule>
  </conditionalFormatting>
  <conditionalFormatting sqref="AK49:AK53">
    <cfRule type="expression" dxfId="463" priority="463" stopIfTrue="1">
      <formula>$B49=0</formula>
    </cfRule>
  </conditionalFormatting>
  <conditionalFormatting sqref="AK49:AO53">
    <cfRule type="expression" dxfId="462" priority="462" stopIfTrue="1">
      <formula>$C49=""</formula>
    </cfRule>
  </conditionalFormatting>
  <conditionalFormatting sqref="AK49">
    <cfRule type="expression" dxfId="461" priority="461" stopIfTrue="1">
      <formula>$B49=0</formula>
    </cfRule>
  </conditionalFormatting>
  <conditionalFormatting sqref="AK49:AO49">
    <cfRule type="expression" dxfId="460" priority="460" stopIfTrue="1">
      <formula>$C49=""</formula>
    </cfRule>
  </conditionalFormatting>
  <conditionalFormatting sqref="AK49:AK53">
    <cfRule type="expression" dxfId="459" priority="459" stopIfTrue="1">
      <formula>$B49=0</formula>
    </cfRule>
  </conditionalFormatting>
  <conditionalFormatting sqref="AK49:AO53">
    <cfRule type="expression" dxfId="458" priority="458" stopIfTrue="1">
      <formula>$C49=""</formula>
    </cfRule>
  </conditionalFormatting>
  <conditionalFormatting sqref="AK49">
    <cfRule type="expression" dxfId="457" priority="457" stopIfTrue="1">
      <formula>$B49=0</formula>
    </cfRule>
  </conditionalFormatting>
  <conditionalFormatting sqref="AK49">
    <cfRule type="expression" dxfId="456" priority="456" stopIfTrue="1">
      <formula>$C49=""</formula>
    </cfRule>
  </conditionalFormatting>
  <conditionalFormatting sqref="AK49:AO53">
    <cfRule type="expression" dxfId="455" priority="455" stopIfTrue="1">
      <formula>$C49=""</formula>
    </cfRule>
  </conditionalFormatting>
  <conditionalFormatting sqref="AK49:AK53">
    <cfRule type="expression" dxfId="454" priority="454" stopIfTrue="1">
      <formula>$B49=0</formula>
    </cfRule>
  </conditionalFormatting>
  <conditionalFormatting sqref="AK49:AO49">
    <cfRule type="expression" dxfId="453" priority="444" stopIfTrue="1">
      <formula>$C49=""</formula>
    </cfRule>
  </conditionalFormatting>
  <conditionalFormatting sqref="AK49:AK53">
    <cfRule type="expression" dxfId="452" priority="453" stopIfTrue="1">
      <formula>$B49=0</formula>
    </cfRule>
  </conditionalFormatting>
  <conditionalFormatting sqref="AK49:AO53">
    <cfRule type="expression" dxfId="451" priority="452" stopIfTrue="1">
      <formula>$C49=""</formula>
    </cfRule>
  </conditionalFormatting>
  <conditionalFormatting sqref="AK49:AK53">
    <cfRule type="expression" dxfId="450" priority="451" stopIfTrue="1">
      <formula>$B49=0</formula>
    </cfRule>
  </conditionalFormatting>
  <conditionalFormatting sqref="AK49:AO53">
    <cfRule type="expression" dxfId="449" priority="450" stopIfTrue="1">
      <formula>$C49=""</formula>
    </cfRule>
  </conditionalFormatting>
  <conditionalFormatting sqref="AK49">
    <cfRule type="expression" dxfId="448" priority="449" stopIfTrue="1">
      <formula>$B49=0</formula>
    </cfRule>
  </conditionalFormatting>
  <conditionalFormatting sqref="AK49:AO49">
    <cfRule type="expression" dxfId="447" priority="448" stopIfTrue="1">
      <formula>$C49=""</formula>
    </cfRule>
  </conditionalFormatting>
  <conditionalFormatting sqref="AK49:AK53">
    <cfRule type="expression" dxfId="446" priority="447" stopIfTrue="1">
      <formula>$B49=0</formula>
    </cfRule>
  </conditionalFormatting>
  <conditionalFormatting sqref="AK49:AO53">
    <cfRule type="expression" dxfId="445" priority="446" stopIfTrue="1">
      <formula>$C49=""</formula>
    </cfRule>
  </conditionalFormatting>
  <conditionalFormatting sqref="AK49">
    <cfRule type="expression" dxfId="444" priority="445" stopIfTrue="1">
      <formula>$B49=0</formula>
    </cfRule>
  </conditionalFormatting>
  <conditionalFormatting sqref="AK49:AK53">
    <cfRule type="expression" dxfId="443" priority="443" stopIfTrue="1">
      <formula>$B49=0</formula>
    </cfRule>
  </conditionalFormatting>
  <conditionalFormatting sqref="AK49:AO53">
    <cfRule type="expression" dxfId="442" priority="442" stopIfTrue="1">
      <formula>$C49=""</formula>
    </cfRule>
  </conditionalFormatting>
  <conditionalFormatting sqref="AK49">
    <cfRule type="expression" dxfId="441" priority="441" stopIfTrue="1">
      <formula>$B49=0</formula>
    </cfRule>
  </conditionalFormatting>
  <conditionalFormatting sqref="AK49">
    <cfRule type="expression" dxfId="440" priority="440" stopIfTrue="1">
      <formula>$C49=""</formula>
    </cfRule>
  </conditionalFormatting>
  <conditionalFormatting sqref="AK49:AO53">
    <cfRule type="expression" dxfId="439" priority="439" stopIfTrue="1">
      <formula>$C49=""</formula>
    </cfRule>
  </conditionalFormatting>
  <conditionalFormatting sqref="AK49:AK53">
    <cfRule type="expression" dxfId="438" priority="438" stopIfTrue="1">
      <formula>$B49=0</formula>
    </cfRule>
  </conditionalFormatting>
  <conditionalFormatting sqref="AK49:AO53">
    <cfRule type="expression" dxfId="437" priority="470" stopIfTrue="1">
      <formula>AND(AK49&lt;&gt;"",OR($AK49&lt;=0,$AK49&gt;99999,$Y49="",$Z$11="",COUNTIF($AK$13:$AK49,"&gt;"&amp;0)&lt;&gt;B49))</formula>
    </cfRule>
  </conditionalFormatting>
  <conditionalFormatting sqref="R49:T53">
    <cfRule type="expression" dxfId="436" priority="437" stopIfTrue="1">
      <formula>$C49=""</formula>
    </cfRule>
  </conditionalFormatting>
  <conditionalFormatting sqref="R49:T53">
    <cfRule type="expression" dxfId="435" priority="436" stopIfTrue="1">
      <formula>$C49=""</formula>
    </cfRule>
  </conditionalFormatting>
  <conditionalFormatting sqref="R49:T53">
    <cfRule type="expression" dxfId="434" priority="435" stopIfTrue="1">
      <formula>AND(LEN(R49)&gt;$R$69,R49&lt;&gt;"")</formula>
    </cfRule>
  </conditionalFormatting>
  <conditionalFormatting sqref="U49">
    <cfRule type="expression" dxfId="433" priority="434" stopIfTrue="1">
      <formula>$C49=""</formula>
    </cfRule>
  </conditionalFormatting>
  <conditionalFormatting sqref="U49">
    <cfRule type="expression" dxfId="432" priority="433" stopIfTrue="1">
      <formula>$C49=""</formula>
    </cfRule>
  </conditionalFormatting>
  <conditionalFormatting sqref="U49:X53">
    <cfRule type="expression" dxfId="431" priority="432" stopIfTrue="1">
      <formula>AND(OR(U49&lt;=42004,U49&gt;$U$69),U49&lt;&gt;"")</formula>
    </cfRule>
  </conditionalFormatting>
  <conditionalFormatting sqref="R49:T53 U49">
    <cfRule type="expression" dxfId="430" priority="431" stopIfTrue="1">
      <formula>$C49=""</formula>
    </cfRule>
  </conditionalFormatting>
  <conditionalFormatting sqref="R49:T53 U49">
    <cfRule type="expression" dxfId="429" priority="430" stopIfTrue="1">
      <formula>$C49=""</formula>
    </cfRule>
  </conditionalFormatting>
  <conditionalFormatting sqref="R49:T53">
    <cfRule type="expression" dxfId="428" priority="429" stopIfTrue="1">
      <formula>AND(LEN(R49)&gt;$R$69,R49&lt;&gt;"")</formula>
    </cfRule>
  </conditionalFormatting>
  <conditionalFormatting sqref="U49:X53">
    <cfRule type="expression" dxfId="427" priority="428" stopIfTrue="1">
      <formula>AND(OR(U49&lt;=42004,U49&gt;$U$69),U49&lt;&gt;"")</formula>
    </cfRule>
  </conditionalFormatting>
  <conditionalFormatting sqref="C49:K53">
    <cfRule type="expression" dxfId="426" priority="427" stopIfTrue="1">
      <formula>LEN(C49)&gt;C$69</formula>
    </cfRule>
  </conditionalFormatting>
  <conditionalFormatting sqref="C49:K53">
    <cfRule type="expression" dxfId="425" priority="426" stopIfTrue="1">
      <formula>LEN(C49)&gt;C$69</formula>
    </cfRule>
  </conditionalFormatting>
  <conditionalFormatting sqref="AK59">
    <cfRule type="expression" dxfId="424" priority="424" stopIfTrue="1">
      <formula>$B59=0</formula>
    </cfRule>
  </conditionalFormatting>
  <conditionalFormatting sqref="AK59">
    <cfRule type="expression" dxfId="423" priority="423" stopIfTrue="1">
      <formula>$C59=""</formula>
    </cfRule>
  </conditionalFormatting>
  <conditionalFormatting sqref="AK59:AK63">
    <cfRule type="expression" dxfId="422" priority="422" stopIfTrue="1">
      <formula>$B59=0</formula>
    </cfRule>
  </conditionalFormatting>
  <conditionalFormatting sqref="AK59:AO63">
    <cfRule type="expression" dxfId="421" priority="421" stopIfTrue="1">
      <formula>$C59=""</formula>
    </cfRule>
  </conditionalFormatting>
  <conditionalFormatting sqref="AK59">
    <cfRule type="expression" dxfId="420" priority="420" stopIfTrue="1">
      <formula>$B59=0</formula>
    </cfRule>
  </conditionalFormatting>
  <conditionalFormatting sqref="AK59:AO59">
    <cfRule type="expression" dxfId="419" priority="419" stopIfTrue="1">
      <formula>$C59=""</formula>
    </cfRule>
  </conditionalFormatting>
  <conditionalFormatting sqref="AK59:AK63">
    <cfRule type="expression" dxfId="418" priority="418" stopIfTrue="1">
      <formula>$B59=0</formula>
    </cfRule>
  </conditionalFormatting>
  <conditionalFormatting sqref="AK59:AO63">
    <cfRule type="expression" dxfId="417" priority="417" stopIfTrue="1">
      <formula>$C59=""</formula>
    </cfRule>
  </conditionalFormatting>
  <conditionalFormatting sqref="AK59">
    <cfRule type="expression" dxfId="416" priority="416" stopIfTrue="1">
      <formula>$B59=0</formula>
    </cfRule>
  </conditionalFormatting>
  <conditionalFormatting sqref="AK59:AO59">
    <cfRule type="expression" dxfId="415" priority="415" stopIfTrue="1">
      <formula>$C59=""</formula>
    </cfRule>
  </conditionalFormatting>
  <conditionalFormatting sqref="AK59:AK63">
    <cfRule type="expression" dxfId="414" priority="414" stopIfTrue="1">
      <formula>$B59=0</formula>
    </cfRule>
  </conditionalFormatting>
  <conditionalFormatting sqref="AK59:AO63">
    <cfRule type="expression" dxfId="413" priority="413" stopIfTrue="1">
      <formula>$C59=""</formula>
    </cfRule>
  </conditionalFormatting>
  <conditionalFormatting sqref="AK59">
    <cfRule type="expression" dxfId="412" priority="412" stopIfTrue="1">
      <formula>$B59=0</formula>
    </cfRule>
  </conditionalFormatting>
  <conditionalFormatting sqref="AK59">
    <cfRule type="expression" dxfId="411" priority="411" stopIfTrue="1">
      <formula>$C59=""</formula>
    </cfRule>
  </conditionalFormatting>
  <conditionalFormatting sqref="AK59:AO63">
    <cfRule type="expression" dxfId="410" priority="410" stopIfTrue="1">
      <formula>$C59=""</formula>
    </cfRule>
  </conditionalFormatting>
  <conditionalFormatting sqref="AK59:AK63">
    <cfRule type="expression" dxfId="409" priority="409" stopIfTrue="1">
      <formula>$B59=0</formula>
    </cfRule>
  </conditionalFormatting>
  <conditionalFormatting sqref="AK59:AO59">
    <cfRule type="expression" dxfId="408" priority="399" stopIfTrue="1">
      <formula>$C59=""</formula>
    </cfRule>
  </conditionalFormatting>
  <conditionalFormatting sqref="AK59:AK63">
    <cfRule type="expression" dxfId="407" priority="408" stopIfTrue="1">
      <formula>$B59=0</formula>
    </cfRule>
  </conditionalFormatting>
  <conditionalFormatting sqref="AK59:AO63">
    <cfRule type="expression" dxfId="406" priority="407" stopIfTrue="1">
      <formula>$C59=""</formula>
    </cfRule>
  </conditionalFormatting>
  <conditionalFormatting sqref="AK59:AK63">
    <cfRule type="expression" dxfId="405" priority="406" stopIfTrue="1">
      <formula>$B59=0</formula>
    </cfRule>
  </conditionalFormatting>
  <conditionalFormatting sqref="AK59:AO63">
    <cfRule type="expression" dxfId="404" priority="405" stopIfTrue="1">
      <formula>$C59=""</formula>
    </cfRule>
  </conditionalFormatting>
  <conditionalFormatting sqref="AK59">
    <cfRule type="expression" dxfId="403" priority="404" stopIfTrue="1">
      <formula>$B59=0</formula>
    </cfRule>
  </conditionalFormatting>
  <conditionalFormatting sqref="AK59:AO59">
    <cfRule type="expression" dxfId="402" priority="403" stopIfTrue="1">
      <formula>$C59=""</formula>
    </cfRule>
  </conditionalFormatting>
  <conditionalFormatting sqref="AK59:AK63">
    <cfRule type="expression" dxfId="401" priority="402" stopIfTrue="1">
      <formula>$B59=0</formula>
    </cfRule>
  </conditionalFormatting>
  <conditionalFormatting sqref="AK59:AO63">
    <cfRule type="expression" dxfId="400" priority="401" stopIfTrue="1">
      <formula>$C59=""</formula>
    </cfRule>
  </conditionalFormatting>
  <conditionalFormatting sqref="AK59">
    <cfRule type="expression" dxfId="399" priority="400" stopIfTrue="1">
      <formula>$B59=0</formula>
    </cfRule>
  </conditionalFormatting>
  <conditionalFormatting sqref="AK59:AK63">
    <cfRule type="expression" dxfId="398" priority="398" stopIfTrue="1">
      <formula>$B59=0</formula>
    </cfRule>
  </conditionalFormatting>
  <conditionalFormatting sqref="AK59:AO63">
    <cfRule type="expression" dxfId="397" priority="397" stopIfTrue="1">
      <formula>$C59=""</formula>
    </cfRule>
  </conditionalFormatting>
  <conditionalFormatting sqref="AK59">
    <cfRule type="expression" dxfId="396" priority="396" stopIfTrue="1">
      <formula>$B59=0</formula>
    </cfRule>
  </conditionalFormatting>
  <conditionalFormatting sqref="AK59">
    <cfRule type="expression" dxfId="395" priority="395" stopIfTrue="1">
      <formula>$C59=""</formula>
    </cfRule>
  </conditionalFormatting>
  <conditionalFormatting sqref="AK59:AO63">
    <cfRule type="expression" dxfId="394" priority="394" stopIfTrue="1">
      <formula>$C59=""</formula>
    </cfRule>
  </conditionalFormatting>
  <conditionalFormatting sqref="AK59:AK63">
    <cfRule type="expression" dxfId="393" priority="393" stopIfTrue="1">
      <formula>$B59=0</formula>
    </cfRule>
  </conditionalFormatting>
  <conditionalFormatting sqref="AK59:AO63">
    <cfRule type="expression" dxfId="392" priority="425" stopIfTrue="1">
      <formula>AND(AK59&lt;&gt;"",OR($AK59&lt;=0,$AK59&gt;99999,$Y59="",$Z$11="",COUNTIF($AK$13:$AK59,"&gt;"&amp;0)&lt;&gt;B59))</formula>
    </cfRule>
  </conditionalFormatting>
  <conditionalFormatting sqref="R59:T63">
    <cfRule type="expression" dxfId="391" priority="392" stopIfTrue="1">
      <formula>$C59=""</formula>
    </cfRule>
  </conditionalFormatting>
  <conditionalFormatting sqref="R59:T63">
    <cfRule type="expression" dxfId="390" priority="391" stopIfTrue="1">
      <formula>$C59=""</formula>
    </cfRule>
  </conditionalFormatting>
  <conditionalFormatting sqref="R59:T63">
    <cfRule type="expression" dxfId="389" priority="390" stopIfTrue="1">
      <formula>AND(LEN(R59)&gt;$R$69,R59&lt;&gt;"")</formula>
    </cfRule>
  </conditionalFormatting>
  <conditionalFormatting sqref="U59">
    <cfRule type="expression" dxfId="388" priority="389" stopIfTrue="1">
      <formula>$C59=""</formula>
    </cfRule>
  </conditionalFormatting>
  <conditionalFormatting sqref="U59">
    <cfRule type="expression" dxfId="387" priority="388" stopIfTrue="1">
      <formula>$C59=""</formula>
    </cfRule>
  </conditionalFormatting>
  <conditionalFormatting sqref="U59:X63">
    <cfRule type="expression" dxfId="386" priority="387" stopIfTrue="1">
      <formula>AND(OR(U59&lt;=42004,U59&gt;$U$69),U59&lt;&gt;"")</formula>
    </cfRule>
  </conditionalFormatting>
  <conditionalFormatting sqref="R59:T63 U59">
    <cfRule type="expression" dxfId="385" priority="386" stopIfTrue="1">
      <formula>$C59=""</formula>
    </cfRule>
  </conditionalFormatting>
  <conditionalFormatting sqref="R59:T63 U59">
    <cfRule type="expression" dxfId="384" priority="385" stopIfTrue="1">
      <formula>$C59=""</formula>
    </cfRule>
  </conditionalFormatting>
  <conditionalFormatting sqref="R59:T63">
    <cfRule type="expression" dxfId="383" priority="384" stopIfTrue="1">
      <formula>AND(LEN(R59)&gt;$R$69,R59&lt;&gt;"")</formula>
    </cfRule>
  </conditionalFormatting>
  <conditionalFormatting sqref="U59:X63">
    <cfRule type="expression" dxfId="382" priority="383" stopIfTrue="1">
      <formula>AND(OR(U59&lt;=42004,U59&gt;$U$69),U59&lt;&gt;"")</formula>
    </cfRule>
  </conditionalFormatting>
  <conditionalFormatting sqref="C59:K63">
    <cfRule type="expression" dxfId="381" priority="382" stopIfTrue="1">
      <formula>LEN(C59)&gt;C$69</formula>
    </cfRule>
  </conditionalFormatting>
  <conditionalFormatting sqref="C59:K63">
    <cfRule type="expression" dxfId="380" priority="381" stopIfTrue="1">
      <formula>LEN(C59)&gt;C$69</formula>
    </cfRule>
  </conditionalFormatting>
  <conditionalFormatting sqref="L59:L63">
    <cfRule type="expression" dxfId="379" priority="380" stopIfTrue="1">
      <formula>$C59=""</formula>
    </cfRule>
  </conditionalFormatting>
  <conditionalFormatting sqref="L59">
    <cfRule type="expression" dxfId="378" priority="379" stopIfTrue="1">
      <formula>$C59=""</formula>
    </cfRule>
  </conditionalFormatting>
  <conditionalFormatting sqref="L59:L63">
    <cfRule type="expression" dxfId="377" priority="378" stopIfTrue="1">
      <formula>$C59=""</formula>
    </cfRule>
  </conditionalFormatting>
  <conditionalFormatting sqref="L59">
    <cfRule type="expression" dxfId="376" priority="377" stopIfTrue="1">
      <formula>$C59=""</formula>
    </cfRule>
  </conditionalFormatting>
  <conditionalFormatting sqref="L59:Q63">
    <cfRule type="expression" dxfId="375" priority="376" stopIfTrue="1">
      <formula>AND(L59&lt;&gt;"",COUNTIF(TUR,L59)=0)</formula>
    </cfRule>
  </conditionalFormatting>
  <conditionalFormatting sqref="L59:L63">
    <cfRule type="expression" dxfId="374" priority="375" stopIfTrue="1">
      <formula>$C59=""</formula>
    </cfRule>
  </conditionalFormatting>
  <conditionalFormatting sqref="L59">
    <cfRule type="expression" dxfId="373" priority="374" stopIfTrue="1">
      <formula>$C59=""</formula>
    </cfRule>
  </conditionalFormatting>
  <conditionalFormatting sqref="L59:L63">
    <cfRule type="expression" dxfId="372" priority="373" stopIfTrue="1">
      <formula>$C59=""</formula>
    </cfRule>
  </conditionalFormatting>
  <conditionalFormatting sqref="L59">
    <cfRule type="expression" dxfId="371" priority="372" stopIfTrue="1">
      <formula>$C59=""</formula>
    </cfRule>
  </conditionalFormatting>
  <conditionalFormatting sqref="L59:Q63">
    <cfRule type="expression" dxfId="370" priority="371" stopIfTrue="1">
      <formula>AND(L59&lt;&gt;"",COUNTIF(TUR,L59)=0)</formula>
    </cfRule>
  </conditionalFormatting>
  <conditionalFormatting sqref="Y59:Y63">
    <cfRule type="expression" dxfId="369" priority="361" stopIfTrue="1">
      <formula>$C59=""</formula>
    </cfRule>
  </conditionalFormatting>
  <conditionalFormatting sqref="Y59">
    <cfRule type="expression" dxfId="368" priority="370" stopIfTrue="1">
      <formula>$C59=""</formula>
    </cfRule>
  </conditionalFormatting>
  <conditionalFormatting sqref="Y59:Y63">
    <cfRule type="expression" dxfId="367" priority="369" stopIfTrue="1">
      <formula>$C59=""</formula>
    </cfRule>
  </conditionalFormatting>
  <conditionalFormatting sqref="Y59">
    <cfRule type="expression" dxfId="366" priority="368" stopIfTrue="1">
      <formula>$C59=""</formula>
    </cfRule>
  </conditionalFormatting>
  <conditionalFormatting sqref="Y59:AJ63">
    <cfRule type="expression" dxfId="365" priority="367" stopIfTrue="1">
      <formula>AND(Y59&lt;&gt;"",OR($C59="",$L59="",$R59="",$U59="",LEN($Y59)&lt;5,LEN($Y59)&gt;$Y$69))</formula>
    </cfRule>
  </conditionalFormatting>
  <conditionalFormatting sqref="Y59:Y63">
    <cfRule type="expression" dxfId="364" priority="366" stopIfTrue="1">
      <formula>$C59=""</formula>
    </cfRule>
  </conditionalFormatting>
  <conditionalFormatting sqref="Y59">
    <cfRule type="expression" dxfId="363" priority="365" stopIfTrue="1">
      <formula>$C59=""</formula>
    </cfRule>
  </conditionalFormatting>
  <conditionalFormatting sqref="Y59:Y63">
    <cfRule type="expression" dxfId="362" priority="364" stopIfTrue="1">
      <formula>$C59=""</formula>
    </cfRule>
  </conditionalFormatting>
  <conditionalFormatting sqref="Y59">
    <cfRule type="expression" dxfId="361" priority="363" stopIfTrue="1">
      <formula>$C59=""</formula>
    </cfRule>
  </conditionalFormatting>
  <conditionalFormatting sqref="Y59:AJ63">
    <cfRule type="expression" dxfId="360" priority="362" stopIfTrue="1">
      <formula>AND(Y59&lt;&gt;"",OR($C59="",$L59="",$R59="",$U59="",LEN($Y59)&lt;5,LEN($Y59)&gt;$Y$69))</formula>
    </cfRule>
  </conditionalFormatting>
  <conditionalFormatting sqref="L64:L68">
    <cfRule type="expression" dxfId="359" priority="360" stopIfTrue="1">
      <formula>$C64=""</formula>
    </cfRule>
  </conditionalFormatting>
  <conditionalFormatting sqref="L64">
    <cfRule type="expression" dxfId="358" priority="359" stopIfTrue="1">
      <formula>$C64=""</formula>
    </cfRule>
  </conditionalFormatting>
  <conditionalFormatting sqref="L64:L68">
    <cfRule type="expression" dxfId="357" priority="358" stopIfTrue="1">
      <formula>$C64=""</formula>
    </cfRule>
  </conditionalFormatting>
  <conditionalFormatting sqref="L64">
    <cfRule type="expression" dxfId="356" priority="357" stopIfTrue="1">
      <formula>$C64=""</formula>
    </cfRule>
  </conditionalFormatting>
  <conditionalFormatting sqref="L64:Q68">
    <cfRule type="expression" dxfId="355" priority="356" stopIfTrue="1">
      <formula>AND(L64&lt;&gt;"",COUNTIF(TUR,L64)=0)</formula>
    </cfRule>
  </conditionalFormatting>
  <conditionalFormatting sqref="L64:L68">
    <cfRule type="expression" dxfId="354" priority="355" stopIfTrue="1">
      <formula>$C64=""</formula>
    </cfRule>
  </conditionalFormatting>
  <conditionalFormatting sqref="L64">
    <cfRule type="expression" dxfId="353" priority="354" stopIfTrue="1">
      <formula>$C64=""</formula>
    </cfRule>
  </conditionalFormatting>
  <conditionalFormatting sqref="L64:L68">
    <cfRule type="expression" dxfId="352" priority="353" stopIfTrue="1">
      <formula>$C64=""</formula>
    </cfRule>
  </conditionalFormatting>
  <conditionalFormatting sqref="L64">
    <cfRule type="expression" dxfId="351" priority="352" stopIfTrue="1">
      <formula>$C64=""</formula>
    </cfRule>
  </conditionalFormatting>
  <conditionalFormatting sqref="L64:Q68">
    <cfRule type="expression" dxfId="350" priority="351" stopIfTrue="1">
      <formula>AND(L64&lt;&gt;"",COUNTIF(TUR,L64)=0)</formula>
    </cfRule>
  </conditionalFormatting>
  <conditionalFormatting sqref="Y64:Y68">
    <cfRule type="expression" dxfId="349" priority="341" stopIfTrue="1">
      <formula>$C64=""</formula>
    </cfRule>
  </conditionalFormatting>
  <conditionalFormatting sqref="Y64">
    <cfRule type="expression" dxfId="348" priority="350" stopIfTrue="1">
      <formula>$C64=""</formula>
    </cfRule>
  </conditionalFormatting>
  <conditionalFormatting sqref="Y64:Y68">
    <cfRule type="expression" dxfId="347" priority="349" stopIfTrue="1">
      <formula>$C64=""</formula>
    </cfRule>
  </conditionalFormatting>
  <conditionalFormatting sqref="Y64">
    <cfRule type="expression" dxfId="346" priority="348" stopIfTrue="1">
      <formula>$C64=""</formula>
    </cfRule>
  </conditionalFormatting>
  <conditionalFormatting sqref="Y64:AJ68">
    <cfRule type="expression" dxfId="345" priority="347" stopIfTrue="1">
      <formula>AND(Y64&lt;&gt;"",OR($C64="",$L64="",$R64="",$U64="",LEN($Y64)&lt;5,LEN($Y64)&gt;$Y$69))</formula>
    </cfRule>
  </conditionalFormatting>
  <conditionalFormatting sqref="Y64:Y68">
    <cfRule type="expression" dxfId="344" priority="346" stopIfTrue="1">
      <formula>$C64=""</formula>
    </cfRule>
  </conditionalFormatting>
  <conditionalFormatting sqref="Y64">
    <cfRule type="expression" dxfId="343" priority="345" stopIfTrue="1">
      <formula>$C64=""</formula>
    </cfRule>
  </conditionalFormatting>
  <conditionalFormatting sqref="Y64:Y68">
    <cfRule type="expression" dxfId="342" priority="344" stopIfTrue="1">
      <formula>$C64=""</formula>
    </cfRule>
  </conditionalFormatting>
  <conditionalFormatting sqref="Y64">
    <cfRule type="expression" dxfId="341" priority="343" stopIfTrue="1">
      <formula>$C64=""</formula>
    </cfRule>
  </conditionalFormatting>
  <conditionalFormatting sqref="Y64:AJ68">
    <cfRule type="expression" dxfId="340" priority="342" stopIfTrue="1">
      <formula>AND(Y64&lt;&gt;"",OR($C64="",$L64="",$R64="",$U64="",LEN($Y64)&lt;5,LEN($Y64)&gt;$Y$69))</formula>
    </cfRule>
  </conditionalFormatting>
  <conditionalFormatting sqref="AK19">
    <cfRule type="expression" dxfId="339" priority="339" stopIfTrue="1">
      <formula>$B19=0</formula>
    </cfRule>
  </conditionalFormatting>
  <conditionalFormatting sqref="AK19">
    <cfRule type="expression" dxfId="338" priority="338" stopIfTrue="1">
      <formula>$C19=""</formula>
    </cfRule>
  </conditionalFormatting>
  <conditionalFormatting sqref="AK19:AK23">
    <cfRule type="expression" dxfId="337" priority="337" stopIfTrue="1">
      <formula>$B19=0</formula>
    </cfRule>
  </conditionalFormatting>
  <conditionalFormatting sqref="AK19:AO23">
    <cfRule type="expression" dxfId="336" priority="336" stopIfTrue="1">
      <formula>$C19=""</formula>
    </cfRule>
  </conditionalFormatting>
  <conditionalFormatting sqref="AK19">
    <cfRule type="expression" dxfId="335" priority="335" stopIfTrue="1">
      <formula>$B19=0</formula>
    </cfRule>
  </conditionalFormatting>
  <conditionalFormatting sqref="AK19:AO19">
    <cfRule type="expression" dxfId="334" priority="334" stopIfTrue="1">
      <formula>$C19=""</formula>
    </cfRule>
  </conditionalFormatting>
  <conditionalFormatting sqref="AK19:AK23">
    <cfRule type="expression" dxfId="333" priority="333" stopIfTrue="1">
      <formula>$B19=0</formula>
    </cfRule>
  </conditionalFormatting>
  <conditionalFormatting sqref="AK19:AO23">
    <cfRule type="expression" dxfId="332" priority="332" stopIfTrue="1">
      <formula>$C19=""</formula>
    </cfRule>
  </conditionalFormatting>
  <conditionalFormatting sqref="AK19">
    <cfRule type="expression" dxfId="331" priority="331" stopIfTrue="1">
      <formula>$B19=0</formula>
    </cfRule>
  </conditionalFormatting>
  <conditionalFormatting sqref="AK19:AO19">
    <cfRule type="expression" dxfId="330" priority="330" stopIfTrue="1">
      <formula>$C19=""</formula>
    </cfRule>
  </conditionalFormatting>
  <conditionalFormatting sqref="AK19:AK23">
    <cfRule type="expression" dxfId="329" priority="329" stopIfTrue="1">
      <formula>$B19=0</formula>
    </cfRule>
  </conditionalFormatting>
  <conditionalFormatting sqref="AK19:AO23">
    <cfRule type="expression" dxfId="328" priority="328" stopIfTrue="1">
      <formula>$C19=""</formula>
    </cfRule>
  </conditionalFormatting>
  <conditionalFormatting sqref="AK19">
    <cfRule type="expression" dxfId="327" priority="327" stopIfTrue="1">
      <formula>$B19=0</formula>
    </cfRule>
  </conditionalFormatting>
  <conditionalFormatting sqref="AK19">
    <cfRule type="expression" dxfId="326" priority="326" stopIfTrue="1">
      <formula>$C19=""</formula>
    </cfRule>
  </conditionalFormatting>
  <conditionalFormatting sqref="AK19:AO23">
    <cfRule type="expression" dxfId="325" priority="325" stopIfTrue="1">
      <formula>$C19=""</formula>
    </cfRule>
  </conditionalFormatting>
  <conditionalFormatting sqref="AK19:AK23">
    <cfRule type="expression" dxfId="324" priority="324" stopIfTrue="1">
      <formula>$B19=0</formula>
    </cfRule>
  </conditionalFormatting>
  <conditionalFormatting sqref="R19:T23">
    <cfRule type="expression" dxfId="323" priority="323" stopIfTrue="1">
      <formula>$C19=""</formula>
    </cfRule>
  </conditionalFormatting>
  <conditionalFormatting sqref="R19:T23">
    <cfRule type="expression" dxfId="322" priority="322" stopIfTrue="1">
      <formula>$C19=""</formula>
    </cfRule>
  </conditionalFormatting>
  <conditionalFormatting sqref="R19:T23">
    <cfRule type="expression" dxfId="321" priority="321" stopIfTrue="1">
      <formula>AND(LEN(R19)&gt;$R$69,R19&lt;&gt;"")</formula>
    </cfRule>
  </conditionalFormatting>
  <conditionalFormatting sqref="U19">
    <cfRule type="expression" dxfId="320" priority="320" stopIfTrue="1">
      <formula>$C19=""</formula>
    </cfRule>
  </conditionalFormatting>
  <conditionalFormatting sqref="U19">
    <cfRule type="expression" dxfId="319" priority="319" stopIfTrue="1">
      <formula>$C19=""</formula>
    </cfRule>
  </conditionalFormatting>
  <conditionalFormatting sqref="U19:X23">
    <cfRule type="expression" dxfId="318" priority="318" stopIfTrue="1">
      <formula>AND(OR(U19&lt;=42004,U19&gt;$U$69),U19&lt;&gt;"")</formula>
    </cfRule>
  </conditionalFormatting>
  <conditionalFormatting sqref="C19:K23">
    <cfRule type="expression" dxfId="317" priority="317" stopIfTrue="1">
      <formula>LEN(C19)&gt;C$69</formula>
    </cfRule>
  </conditionalFormatting>
  <conditionalFormatting sqref="R19:T23 U19">
    <cfRule type="expression" dxfId="316" priority="316" stopIfTrue="1">
      <formula>$C19=""</formula>
    </cfRule>
  </conditionalFormatting>
  <conditionalFormatting sqref="R19:T23 U19">
    <cfRule type="expression" dxfId="315" priority="315" stopIfTrue="1">
      <formula>$C19=""</formula>
    </cfRule>
  </conditionalFormatting>
  <conditionalFormatting sqref="C19:K23">
    <cfRule type="expression" dxfId="314" priority="314" stopIfTrue="1">
      <formula>LEN(C19)&gt;C$69</formula>
    </cfRule>
  </conditionalFormatting>
  <conditionalFormatting sqref="R19:T23">
    <cfRule type="expression" dxfId="313" priority="313" stopIfTrue="1">
      <formula>AND(LEN(R19)&gt;$R$69,R19&lt;&gt;"")</formula>
    </cfRule>
  </conditionalFormatting>
  <conditionalFormatting sqref="U19:X23">
    <cfRule type="expression" dxfId="312" priority="312" stopIfTrue="1">
      <formula>AND(OR(U19&lt;=42004,U19&gt;$U$69),U19&lt;&gt;"")</formula>
    </cfRule>
  </conditionalFormatting>
  <conditionalFormatting sqref="AK19:AO19">
    <cfRule type="expression" dxfId="311" priority="302" stopIfTrue="1">
      <formula>$C19=""</formula>
    </cfRule>
  </conditionalFormatting>
  <conditionalFormatting sqref="AK19:AK23">
    <cfRule type="expression" dxfId="310" priority="311" stopIfTrue="1">
      <formula>$B19=0</formula>
    </cfRule>
  </conditionalFormatting>
  <conditionalFormatting sqref="AK19:AO23">
    <cfRule type="expression" dxfId="309" priority="310" stopIfTrue="1">
      <formula>$C19=""</formula>
    </cfRule>
  </conditionalFormatting>
  <conditionalFormatting sqref="AK19:AK23">
    <cfRule type="expression" dxfId="308" priority="309" stopIfTrue="1">
      <formula>$B19=0</formula>
    </cfRule>
  </conditionalFormatting>
  <conditionalFormatting sqref="AK19:AO23">
    <cfRule type="expression" dxfId="307" priority="308" stopIfTrue="1">
      <formula>$C19=""</formula>
    </cfRule>
  </conditionalFormatting>
  <conditionalFormatting sqref="AK19">
    <cfRule type="expression" dxfId="306" priority="307" stopIfTrue="1">
      <formula>$B19=0</formula>
    </cfRule>
  </conditionalFormatting>
  <conditionalFormatting sqref="AK19:AO19">
    <cfRule type="expression" dxfId="305" priority="306" stopIfTrue="1">
      <formula>$C19=""</formula>
    </cfRule>
  </conditionalFormatting>
  <conditionalFormatting sqref="AK19:AK23">
    <cfRule type="expression" dxfId="304" priority="305" stopIfTrue="1">
      <formula>$B19=0</formula>
    </cfRule>
  </conditionalFormatting>
  <conditionalFormatting sqref="AK19:AO23">
    <cfRule type="expression" dxfId="303" priority="304" stopIfTrue="1">
      <formula>$C19=""</formula>
    </cfRule>
  </conditionalFormatting>
  <conditionalFormatting sqref="AK19">
    <cfRule type="expression" dxfId="302" priority="303" stopIfTrue="1">
      <formula>$B19=0</formula>
    </cfRule>
  </conditionalFormatting>
  <conditionalFormatting sqref="AK19:AK23">
    <cfRule type="expression" dxfId="301" priority="301" stopIfTrue="1">
      <formula>$B19=0</formula>
    </cfRule>
  </conditionalFormatting>
  <conditionalFormatting sqref="AK19:AO23">
    <cfRule type="expression" dxfId="300" priority="300" stopIfTrue="1">
      <formula>$C19=""</formula>
    </cfRule>
  </conditionalFormatting>
  <conditionalFormatting sqref="AK19">
    <cfRule type="expression" dxfId="299" priority="299" stopIfTrue="1">
      <formula>$B19=0</formula>
    </cfRule>
  </conditionalFormatting>
  <conditionalFormatting sqref="AK19">
    <cfRule type="expression" dxfId="298" priority="298" stopIfTrue="1">
      <formula>$C19=""</formula>
    </cfRule>
  </conditionalFormatting>
  <conditionalFormatting sqref="AK19:AO23">
    <cfRule type="expression" dxfId="297" priority="297" stopIfTrue="1">
      <formula>$C19=""</formula>
    </cfRule>
  </conditionalFormatting>
  <conditionalFormatting sqref="AK19:AK23">
    <cfRule type="expression" dxfId="296" priority="296" stopIfTrue="1">
      <formula>$B19=0</formula>
    </cfRule>
  </conditionalFormatting>
  <conditionalFormatting sqref="AK19:AO23">
    <cfRule type="expression" dxfId="295" priority="340" stopIfTrue="1">
      <formula>AND(AK19&lt;&gt;"",OR($AK19&lt;=0,$AK19&gt;99999,$Y19="",$Z$11="",COUNTIF($AK$13:$AK19,"&gt;"&amp;0)&lt;&gt;B19))</formula>
    </cfRule>
  </conditionalFormatting>
  <conditionalFormatting sqref="AK24">
    <cfRule type="expression" dxfId="294" priority="294" stopIfTrue="1">
      <formula>$B24=0</formula>
    </cfRule>
  </conditionalFormatting>
  <conditionalFormatting sqref="AK24">
    <cfRule type="expression" dxfId="293" priority="293" stopIfTrue="1">
      <formula>$C24=""</formula>
    </cfRule>
  </conditionalFormatting>
  <conditionalFormatting sqref="AK24:AK28">
    <cfRule type="expression" dxfId="292" priority="292" stopIfTrue="1">
      <formula>$B24=0</formula>
    </cfRule>
  </conditionalFormatting>
  <conditionalFormatting sqref="AK24:AO28">
    <cfRule type="expression" dxfId="291" priority="291" stopIfTrue="1">
      <formula>$C24=""</formula>
    </cfRule>
  </conditionalFormatting>
  <conditionalFormatting sqref="AK24">
    <cfRule type="expression" dxfId="290" priority="290" stopIfTrue="1">
      <formula>$B24=0</formula>
    </cfRule>
  </conditionalFormatting>
  <conditionalFormatting sqref="AK24:AO24">
    <cfRule type="expression" dxfId="289" priority="289" stopIfTrue="1">
      <formula>$C24=""</formula>
    </cfRule>
  </conditionalFormatting>
  <conditionalFormatting sqref="AK24:AK28">
    <cfRule type="expression" dxfId="288" priority="288" stopIfTrue="1">
      <formula>$B24=0</formula>
    </cfRule>
  </conditionalFormatting>
  <conditionalFormatting sqref="AK24:AO28">
    <cfRule type="expression" dxfId="287" priority="287" stopIfTrue="1">
      <formula>$C24=""</formula>
    </cfRule>
  </conditionalFormatting>
  <conditionalFormatting sqref="AK24">
    <cfRule type="expression" dxfId="286" priority="286" stopIfTrue="1">
      <formula>$B24=0</formula>
    </cfRule>
  </conditionalFormatting>
  <conditionalFormatting sqref="AK24:AO24">
    <cfRule type="expression" dxfId="285" priority="285" stopIfTrue="1">
      <formula>$C24=""</formula>
    </cfRule>
  </conditionalFormatting>
  <conditionalFormatting sqref="AK24:AK28">
    <cfRule type="expression" dxfId="284" priority="284" stopIfTrue="1">
      <formula>$B24=0</formula>
    </cfRule>
  </conditionalFormatting>
  <conditionalFormatting sqref="AK24:AO28">
    <cfRule type="expression" dxfId="283" priority="283" stopIfTrue="1">
      <formula>$C24=""</formula>
    </cfRule>
  </conditionalFormatting>
  <conditionalFormatting sqref="AK24">
    <cfRule type="expression" dxfId="282" priority="282" stopIfTrue="1">
      <formula>$B24=0</formula>
    </cfRule>
  </conditionalFormatting>
  <conditionalFormatting sqref="AK24">
    <cfRule type="expression" dxfId="281" priority="281" stopIfTrue="1">
      <formula>$C24=""</formula>
    </cfRule>
  </conditionalFormatting>
  <conditionalFormatting sqref="AK24:AO28">
    <cfRule type="expression" dxfId="280" priority="280" stopIfTrue="1">
      <formula>$C24=""</formula>
    </cfRule>
  </conditionalFormatting>
  <conditionalFormatting sqref="AK24:AK28">
    <cfRule type="expression" dxfId="279" priority="279" stopIfTrue="1">
      <formula>$B24=0</formula>
    </cfRule>
  </conditionalFormatting>
  <conditionalFormatting sqref="R24:T28">
    <cfRule type="expression" dxfId="278" priority="278" stopIfTrue="1">
      <formula>$C24=""</formula>
    </cfRule>
  </conditionalFormatting>
  <conditionalFormatting sqref="R24:T28">
    <cfRule type="expression" dxfId="277" priority="277" stopIfTrue="1">
      <formula>$C24=""</formula>
    </cfRule>
  </conditionalFormatting>
  <conditionalFormatting sqref="R24:T28">
    <cfRule type="expression" dxfId="276" priority="276" stopIfTrue="1">
      <formula>AND(LEN(R24)&gt;$R$69,R24&lt;&gt;"")</formula>
    </cfRule>
  </conditionalFormatting>
  <conditionalFormatting sqref="U24">
    <cfRule type="expression" dxfId="275" priority="275" stopIfTrue="1">
      <formula>$C24=""</formula>
    </cfRule>
  </conditionalFormatting>
  <conditionalFormatting sqref="U24">
    <cfRule type="expression" dxfId="274" priority="274" stopIfTrue="1">
      <formula>$C24=""</formula>
    </cfRule>
  </conditionalFormatting>
  <conditionalFormatting sqref="U24:X28">
    <cfRule type="expression" dxfId="273" priority="273" stopIfTrue="1">
      <formula>AND(OR(U24&lt;=42004,U24&gt;$U$69),U24&lt;&gt;"")</formula>
    </cfRule>
  </conditionalFormatting>
  <conditionalFormatting sqref="C24:K28">
    <cfRule type="expression" dxfId="272" priority="272" stopIfTrue="1">
      <formula>LEN(C24)&gt;C$69</formula>
    </cfRule>
  </conditionalFormatting>
  <conditionalFormatting sqref="R24:T28 U24">
    <cfRule type="expression" dxfId="271" priority="271" stopIfTrue="1">
      <formula>$C24=""</formula>
    </cfRule>
  </conditionalFormatting>
  <conditionalFormatting sqref="R24:T28 U24">
    <cfRule type="expression" dxfId="270" priority="270" stopIfTrue="1">
      <formula>$C24=""</formula>
    </cfRule>
  </conditionalFormatting>
  <conditionalFormatting sqref="C24:K28">
    <cfRule type="expression" dxfId="269" priority="269" stopIfTrue="1">
      <formula>LEN(C24)&gt;C$69</formula>
    </cfRule>
  </conditionalFormatting>
  <conditionalFormatting sqref="R24:T28">
    <cfRule type="expression" dxfId="268" priority="268" stopIfTrue="1">
      <formula>AND(LEN(R24)&gt;$R$69,R24&lt;&gt;"")</formula>
    </cfRule>
  </conditionalFormatting>
  <conditionalFormatting sqref="U24:X28">
    <cfRule type="expression" dxfId="267" priority="267" stopIfTrue="1">
      <formula>AND(OR(U24&lt;=42004,U24&gt;$U$69),U24&lt;&gt;"")</formula>
    </cfRule>
  </conditionalFormatting>
  <conditionalFormatting sqref="AK24:AO24">
    <cfRule type="expression" dxfId="266" priority="257" stopIfTrue="1">
      <formula>$C24=""</formula>
    </cfRule>
  </conditionalFormatting>
  <conditionalFormatting sqref="AK24:AK28">
    <cfRule type="expression" dxfId="265" priority="266" stopIfTrue="1">
      <formula>$B24=0</formula>
    </cfRule>
  </conditionalFormatting>
  <conditionalFormatting sqref="AK24:AO28">
    <cfRule type="expression" dxfId="264" priority="265" stopIfTrue="1">
      <formula>$C24=""</formula>
    </cfRule>
  </conditionalFormatting>
  <conditionalFormatting sqref="AK24:AK28">
    <cfRule type="expression" dxfId="263" priority="264" stopIfTrue="1">
      <formula>$B24=0</formula>
    </cfRule>
  </conditionalFormatting>
  <conditionalFormatting sqref="AK24:AO28">
    <cfRule type="expression" dxfId="262" priority="263" stopIfTrue="1">
      <formula>$C24=""</formula>
    </cfRule>
  </conditionalFormatting>
  <conditionalFormatting sqref="AK24">
    <cfRule type="expression" dxfId="261" priority="262" stopIfTrue="1">
      <formula>$B24=0</formula>
    </cfRule>
  </conditionalFormatting>
  <conditionalFormatting sqref="AK24:AO24">
    <cfRule type="expression" dxfId="260" priority="261" stopIfTrue="1">
      <formula>$C24=""</formula>
    </cfRule>
  </conditionalFormatting>
  <conditionalFormatting sqref="AK24:AK28">
    <cfRule type="expression" dxfId="259" priority="260" stopIfTrue="1">
      <formula>$B24=0</formula>
    </cfRule>
  </conditionalFormatting>
  <conditionalFormatting sqref="AK24:AO28">
    <cfRule type="expression" dxfId="258" priority="259" stopIfTrue="1">
      <formula>$C24=""</formula>
    </cfRule>
  </conditionalFormatting>
  <conditionalFormatting sqref="AK24">
    <cfRule type="expression" dxfId="257" priority="258" stopIfTrue="1">
      <formula>$B24=0</formula>
    </cfRule>
  </conditionalFormatting>
  <conditionalFormatting sqref="AK24:AK28">
    <cfRule type="expression" dxfId="256" priority="256" stopIfTrue="1">
      <formula>$B24=0</formula>
    </cfRule>
  </conditionalFormatting>
  <conditionalFormatting sqref="AK24:AO28">
    <cfRule type="expression" dxfId="255" priority="255" stopIfTrue="1">
      <formula>$C24=""</formula>
    </cfRule>
  </conditionalFormatting>
  <conditionalFormatting sqref="AK24">
    <cfRule type="expression" dxfId="254" priority="254" stopIfTrue="1">
      <formula>$B24=0</formula>
    </cfRule>
  </conditionalFormatting>
  <conditionalFormatting sqref="AK24">
    <cfRule type="expression" dxfId="253" priority="253" stopIfTrue="1">
      <formula>$C24=""</formula>
    </cfRule>
  </conditionalFormatting>
  <conditionalFormatting sqref="AK24:AO28">
    <cfRule type="expression" dxfId="252" priority="252" stopIfTrue="1">
      <formula>$C24=""</formula>
    </cfRule>
  </conditionalFormatting>
  <conditionalFormatting sqref="AK24:AK28">
    <cfRule type="expression" dxfId="251" priority="251" stopIfTrue="1">
      <formula>$B24=0</formula>
    </cfRule>
  </conditionalFormatting>
  <conditionalFormatting sqref="AK24:AO28">
    <cfRule type="expression" dxfId="250" priority="295" stopIfTrue="1">
      <formula>AND(AK24&lt;&gt;"",OR($AK24&lt;=0,$AK24&gt;99999,$Y24="",$Z$11="",COUNTIF($AK$13:$AK24,"&gt;"&amp;0)&lt;&gt;B24))</formula>
    </cfRule>
  </conditionalFormatting>
  <conditionalFormatting sqref="AK29">
    <cfRule type="expression" dxfId="249" priority="249" stopIfTrue="1">
      <formula>$B29=0</formula>
    </cfRule>
  </conditionalFormatting>
  <conditionalFormatting sqref="AK29">
    <cfRule type="expression" dxfId="248" priority="248" stopIfTrue="1">
      <formula>$C29=""</formula>
    </cfRule>
  </conditionalFormatting>
  <conditionalFormatting sqref="AK29:AK33">
    <cfRule type="expression" dxfId="247" priority="247" stopIfTrue="1">
      <formula>$B29=0</formula>
    </cfRule>
  </conditionalFormatting>
  <conditionalFormatting sqref="AK29:AO33">
    <cfRule type="expression" dxfId="246" priority="246" stopIfTrue="1">
      <formula>$C29=""</formula>
    </cfRule>
  </conditionalFormatting>
  <conditionalFormatting sqref="AK29">
    <cfRule type="expression" dxfId="245" priority="245" stopIfTrue="1">
      <formula>$B29=0</formula>
    </cfRule>
  </conditionalFormatting>
  <conditionalFormatting sqref="AK29:AO29">
    <cfRule type="expression" dxfId="244" priority="244" stopIfTrue="1">
      <formula>$C29=""</formula>
    </cfRule>
  </conditionalFormatting>
  <conditionalFormatting sqref="AK29:AK33">
    <cfRule type="expression" dxfId="243" priority="243" stopIfTrue="1">
      <formula>$B29=0</formula>
    </cfRule>
  </conditionalFormatting>
  <conditionalFormatting sqref="AK29:AO33">
    <cfRule type="expression" dxfId="242" priority="242" stopIfTrue="1">
      <formula>$C29=""</formula>
    </cfRule>
  </conditionalFormatting>
  <conditionalFormatting sqref="AK29">
    <cfRule type="expression" dxfId="241" priority="241" stopIfTrue="1">
      <formula>$B29=0</formula>
    </cfRule>
  </conditionalFormatting>
  <conditionalFormatting sqref="AK29:AO29">
    <cfRule type="expression" dxfId="240" priority="240" stopIfTrue="1">
      <formula>$C29=""</formula>
    </cfRule>
  </conditionalFormatting>
  <conditionalFormatting sqref="AK29:AK33">
    <cfRule type="expression" dxfId="239" priority="239" stopIfTrue="1">
      <formula>$B29=0</formula>
    </cfRule>
  </conditionalFormatting>
  <conditionalFormatting sqref="AK29:AO33">
    <cfRule type="expression" dxfId="238" priority="238" stopIfTrue="1">
      <formula>$C29=""</formula>
    </cfRule>
  </conditionalFormatting>
  <conditionalFormatting sqref="AK29">
    <cfRule type="expression" dxfId="237" priority="237" stopIfTrue="1">
      <formula>$B29=0</formula>
    </cfRule>
  </conditionalFormatting>
  <conditionalFormatting sqref="AK29">
    <cfRule type="expression" dxfId="236" priority="236" stopIfTrue="1">
      <formula>$C29=""</formula>
    </cfRule>
  </conditionalFormatting>
  <conditionalFormatting sqref="AK29:AO33">
    <cfRule type="expression" dxfId="235" priority="235" stopIfTrue="1">
      <formula>$C29=""</formula>
    </cfRule>
  </conditionalFormatting>
  <conditionalFormatting sqref="AK29:AK33">
    <cfRule type="expression" dxfId="234" priority="234" stopIfTrue="1">
      <formula>$B29=0</formula>
    </cfRule>
  </conditionalFormatting>
  <conditionalFormatting sqref="R29:T33">
    <cfRule type="expression" dxfId="233" priority="233" stopIfTrue="1">
      <formula>$C29=""</formula>
    </cfRule>
  </conditionalFormatting>
  <conditionalFormatting sqref="R29:T33">
    <cfRule type="expression" dxfId="232" priority="232" stopIfTrue="1">
      <formula>$C29=""</formula>
    </cfRule>
  </conditionalFormatting>
  <conditionalFormatting sqref="R29:T33">
    <cfRule type="expression" dxfId="231" priority="231" stopIfTrue="1">
      <formula>AND(LEN(R29)&gt;$R$69,R29&lt;&gt;"")</formula>
    </cfRule>
  </conditionalFormatting>
  <conditionalFormatting sqref="U29">
    <cfRule type="expression" dxfId="230" priority="230" stopIfTrue="1">
      <formula>$C29=""</formula>
    </cfRule>
  </conditionalFormatting>
  <conditionalFormatting sqref="U29">
    <cfRule type="expression" dxfId="229" priority="229" stopIfTrue="1">
      <formula>$C29=""</formula>
    </cfRule>
  </conditionalFormatting>
  <conditionalFormatting sqref="U29:X33">
    <cfRule type="expression" dxfId="228" priority="228" stopIfTrue="1">
      <formula>AND(OR(U29&lt;=42004,U29&gt;$U$69),U29&lt;&gt;"")</formula>
    </cfRule>
  </conditionalFormatting>
  <conditionalFormatting sqref="C29:K33">
    <cfRule type="expression" dxfId="227" priority="227" stopIfTrue="1">
      <formula>LEN(C29)&gt;C$69</formula>
    </cfRule>
  </conditionalFormatting>
  <conditionalFormatting sqref="R29:T33 U29">
    <cfRule type="expression" dxfId="226" priority="226" stopIfTrue="1">
      <formula>$C29=""</formula>
    </cfRule>
  </conditionalFormatting>
  <conditionalFormatting sqref="R29:T33 U29">
    <cfRule type="expression" dxfId="225" priority="225" stopIfTrue="1">
      <formula>$C29=""</formula>
    </cfRule>
  </conditionalFormatting>
  <conditionalFormatting sqref="C29:K33">
    <cfRule type="expression" dxfId="224" priority="224" stopIfTrue="1">
      <formula>LEN(C29)&gt;C$69</formula>
    </cfRule>
  </conditionalFormatting>
  <conditionalFormatting sqref="R29:T33">
    <cfRule type="expression" dxfId="223" priority="223" stopIfTrue="1">
      <formula>AND(LEN(R29)&gt;$R$69,R29&lt;&gt;"")</formula>
    </cfRule>
  </conditionalFormatting>
  <conditionalFormatting sqref="U29:X33">
    <cfRule type="expression" dxfId="222" priority="222" stopIfTrue="1">
      <formula>AND(OR(U29&lt;=42004,U29&gt;$U$69),U29&lt;&gt;"")</formula>
    </cfRule>
  </conditionalFormatting>
  <conditionalFormatting sqref="AK29:AO29">
    <cfRule type="expression" dxfId="221" priority="212" stopIfTrue="1">
      <formula>$C29=""</formula>
    </cfRule>
  </conditionalFormatting>
  <conditionalFormatting sqref="AK29:AK33">
    <cfRule type="expression" dxfId="220" priority="221" stopIfTrue="1">
      <formula>$B29=0</formula>
    </cfRule>
  </conditionalFormatting>
  <conditionalFormatting sqref="AK29:AO33">
    <cfRule type="expression" dxfId="219" priority="220" stopIfTrue="1">
      <formula>$C29=""</formula>
    </cfRule>
  </conditionalFormatting>
  <conditionalFormatting sqref="AK29:AK33">
    <cfRule type="expression" dxfId="218" priority="219" stopIfTrue="1">
      <formula>$B29=0</formula>
    </cfRule>
  </conditionalFormatting>
  <conditionalFormatting sqref="AK29:AO33">
    <cfRule type="expression" dxfId="217" priority="218" stopIfTrue="1">
      <formula>$C29=""</formula>
    </cfRule>
  </conditionalFormatting>
  <conditionalFormatting sqref="AK29">
    <cfRule type="expression" dxfId="216" priority="217" stopIfTrue="1">
      <formula>$B29=0</formula>
    </cfRule>
  </conditionalFormatting>
  <conditionalFormatting sqref="AK29:AO29">
    <cfRule type="expression" dxfId="215" priority="216" stopIfTrue="1">
      <formula>$C29=""</formula>
    </cfRule>
  </conditionalFormatting>
  <conditionalFormatting sqref="AK29:AK33">
    <cfRule type="expression" dxfId="214" priority="215" stopIfTrue="1">
      <formula>$B29=0</formula>
    </cfRule>
  </conditionalFormatting>
  <conditionalFormatting sqref="AK29:AO33">
    <cfRule type="expression" dxfId="213" priority="214" stopIfTrue="1">
      <formula>$C29=""</formula>
    </cfRule>
  </conditionalFormatting>
  <conditionalFormatting sqref="AK29">
    <cfRule type="expression" dxfId="212" priority="213" stopIfTrue="1">
      <formula>$B29=0</formula>
    </cfRule>
  </conditionalFormatting>
  <conditionalFormatting sqref="AK29:AK33">
    <cfRule type="expression" dxfId="211" priority="211" stopIfTrue="1">
      <formula>$B29=0</formula>
    </cfRule>
  </conditionalFormatting>
  <conditionalFormatting sqref="AK29:AO33">
    <cfRule type="expression" dxfId="210" priority="210" stopIfTrue="1">
      <formula>$C29=""</formula>
    </cfRule>
  </conditionalFormatting>
  <conditionalFormatting sqref="AK29">
    <cfRule type="expression" dxfId="209" priority="209" stopIfTrue="1">
      <formula>$B29=0</formula>
    </cfRule>
  </conditionalFormatting>
  <conditionalFormatting sqref="AK29">
    <cfRule type="expression" dxfId="208" priority="208" stopIfTrue="1">
      <formula>$C29=""</formula>
    </cfRule>
  </conditionalFormatting>
  <conditionalFormatting sqref="AK29:AO33">
    <cfRule type="expression" dxfId="207" priority="207" stopIfTrue="1">
      <formula>$C29=""</formula>
    </cfRule>
  </conditionalFormatting>
  <conditionalFormatting sqref="AK29:AK33">
    <cfRule type="expression" dxfId="206" priority="206" stopIfTrue="1">
      <formula>$B29=0</formula>
    </cfRule>
  </conditionalFormatting>
  <conditionalFormatting sqref="AK29:AO33">
    <cfRule type="expression" dxfId="205" priority="250" stopIfTrue="1">
      <formula>AND(AK29&lt;&gt;"",OR($AK29&lt;=0,$AK29&gt;99999,$Y29="",$Z$11="",COUNTIF($AK$13:$AK29,"&gt;"&amp;0)&lt;&gt;B29))</formula>
    </cfRule>
  </conditionalFormatting>
  <conditionalFormatting sqref="L19:L23">
    <cfRule type="expression" dxfId="204" priority="205" stopIfTrue="1">
      <formula>$C19=""</formula>
    </cfRule>
  </conditionalFormatting>
  <conditionalFormatting sqref="L19">
    <cfRule type="expression" dxfId="203" priority="204" stopIfTrue="1">
      <formula>$C19=""</formula>
    </cfRule>
  </conditionalFormatting>
  <conditionalFormatting sqref="L19:L23">
    <cfRule type="expression" dxfId="202" priority="203" stopIfTrue="1">
      <formula>$C19=""</formula>
    </cfRule>
  </conditionalFormatting>
  <conditionalFormatting sqref="L19">
    <cfRule type="expression" dxfId="201" priority="202" stopIfTrue="1">
      <formula>$C19=""</formula>
    </cfRule>
  </conditionalFormatting>
  <conditionalFormatting sqref="L19:Q23">
    <cfRule type="expression" dxfId="200" priority="201" stopIfTrue="1">
      <formula>AND(L19&lt;&gt;"",COUNTIF(TUR,L19)=0)</formula>
    </cfRule>
  </conditionalFormatting>
  <conditionalFormatting sqref="L19:L23">
    <cfRule type="expression" dxfId="199" priority="200" stopIfTrue="1">
      <formula>$C19=""</formula>
    </cfRule>
  </conditionalFormatting>
  <conditionalFormatting sqref="L19">
    <cfRule type="expression" dxfId="198" priority="199" stopIfTrue="1">
      <formula>$C19=""</formula>
    </cfRule>
  </conditionalFormatting>
  <conditionalFormatting sqref="L19:L23">
    <cfRule type="expression" dxfId="197" priority="198" stopIfTrue="1">
      <formula>$C19=""</formula>
    </cfRule>
  </conditionalFormatting>
  <conditionalFormatting sqref="L19">
    <cfRule type="expression" dxfId="196" priority="197" stopIfTrue="1">
      <formula>$C19=""</formula>
    </cfRule>
  </conditionalFormatting>
  <conditionalFormatting sqref="L19:Q23">
    <cfRule type="expression" dxfId="195" priority="196" stopIfTrue="1">
      <formula>AND(L19&lt;&gt;"",COUNTIF(TUR,L19)=0)</formula>
    </cfRule>
  </conditionalFormatting>
  <conditionalFormatting sqref="Y19">
    <cfRule type="expression" dxfId="194" priority="195" stopIfTrue="1">
      <formula>$C19=""</formula>
    </cfRule>
  </conditionalFormatting>
  <conditionalFormatting sqref="Y19:Y23">
    <cfRule type="expression" dxfId="193" priority="194" stopIfTrue="1">
      <formula>$C19=""</formula>
    </cfRule>
  </conditionalFormatting>
  <conditionalFormatting sqref="Y19">
    <cfRule type="expression" dxfId="192" priority="193" stopIfTrue="1">
      <formula>$C19=""</formula>
    </cfRule>
  </conditionalFormatting>
  <conditionalFormatting sqref="Y19:AJ23">
    <cfRule type="expression" dxfId="191" priority="192" stopIfTrue="1">
      <formula>AND(Y19&lt;&gt;"",OR($C19="",$L19="",$R19="",$U19="",LEN($Y19)&lt;5,LEN($Y19)&gt;$Y$69))</formula>
    </cfRule>
  </conditionalFormatting>
  <conditionalFormatting sqref="Y19:Y23">
    <cfRule type="expression" dxfId="190" priority="191" stopIfTrue="1">
      <formula>$C19=""</formula>
    </cfRule>
  </conditionalFormatting>
  <conditionalFormatting sqref="Y19">
    <cfRule type="expression" dxfId="189" priority="190" stopIfTrue="1">
      <formula>$C19=""</formula>
    </cfRule>
  </conditionalFormatting>
  <conditionalFormatting sqref="Y19:Y23">
    <cfRule type="expression" dxfId="188" priority="189" stopIfTrue="1">
      <formula>$C19=""</formula>
    </cfRule>
  </conditionalFormatting>
  <conditionalFormatting sqref="Y19">
    <cfRule type="expression" dxfId="187" priority="188" stopIfTrue="1">
      <formula>$C19=""</formula>
    </cfRule>
  </conditionalFormatting>
  <conditionalFormatting sqref="Y19:AJ23">
    <cfRule type="expression" dxfId="186" priority="187" stopIfTrue="1">
      <formula>AND(Y19&lt;&gt;"",OR($C19="",$L19="",$R19="",$U19="",LEN($Y19)&lt;5,LEN($Y19)&gt;$Y$69))</formula>
    </cfRule>
  </conditionalFormatting>
  <conditionalFormatting sqref="Y19:Y23">
    <cfRule type="expression" dxfId="185" priority="186" stopIfTrue="1">
      <formula>$C19=""</formula>
    </cfRule>
  </conditionalFormatting>
  <conditionalFormatting sqref="L24:L28">
    <cfRule type="expression" dxfId="184" priority="185" stopIfTrue="1">
      <formula>$C24=""</formula>
    </cfRule>
  </conditionalFormatting>
  <conditionalFormatting sqref="L24">
    <cfRule type="expression" dxfId="183" priority="184" stopIfTrue="1">
      <formula>$C24=""</formula>
    </cfRule>
  </conditionalFormatting>
  <conditionalFormatting sqref="L24:L28">
    <cfRule type="expression" dxfId="182" priority="183" stopIfTrue="1">
      <formula>$C24=""</formula>
    </cfRule>
  </conditionalFormatting>
  <conditionalFormatting sqref="L24">
    <cfRule type="expression" dxfId="181" priority="182" stopIfTrue="1">
      <formula>$C24=""</formula>
    </cfRule>
  </conditionalFormatting>
  <conditionalFormatting sqref="L24:Q28">
    <cfRule type="expression" dxfId="180" priority="181" stopIfTrue="1">
      <formula>AND(L24&lt;&gt;"",COUNTIF(TUR,L24)=0)</formula>
    </cfRule>
  </conditionalFormatting>
  <conditionalFormatting sqref="L24:L28">
    <cfRule type="expression" dxfId="179" priority="180" stopIfTrue="1">
      <formula>$C24=""</formula>
    </cfRule>
  </conditionalFormatting>
  <conditionalFormatting sqref="L24">
    <cfRule type="expression" dxfId="178" priority="179" stopIfTrue="1">
      <formula>$C24=""</formula>
    </cfRule>
  </conditionalFormatting>
  <conditionalFormatting sqref="L24:L28">
    <cfRule type="expression" dxfId="177" priority="178" stopIfTrue="1">
      <formula>$C24=""</formula>
    </cfRule>
  </conditionalFormatting>
  <conditionalFormatting sqref="L24">
    <cfRule type="expression" dxfId="176" priority="177" stopIfTrue="1">
      <formula>$C24=""</formula>
    </cfRule>
  </conditionalFormatting>
  <conditionalFormatting sqref="L24:Q28">
    <cfRule type="expression" dxfId="175" priority="176" stopIfTrue="1">
      <formula>AND(L24&lt;&gt;"",COUNTIF(TUR,L24)=0)</formula>
    </cfRule>
  </conditionalFormatting>
  <conditionalFormatting sqref="Y24">
    <cfRule type="expression" dxfId="174" priority="175" stopIfTrue="1">
      <formula>$C24=""</formula>
    </cfRule>
  </conditionalFormatting>
  <conditionalFormatting sqref="Y24:Y28">
    <cfRule type="expression" dxfId="173" priority="174" stopIfTrue="1">
      <formula>$C24=""</formula>
    </cfRule>
  </conditionalFormatting>
  <conditionalFormatting sqref="Y24">
    <cfRule type="expression" dxfId="172" priority="173" stopIfTrue="1">
      <formula>$C24=""</formula>
    </cfRule>
  </conditionalFormatting>
  <conditionalFormatting sqref="Y24:AJ28">
    <cfRule type="expression" dxfId="171" priority="172" stopIfTrue="1">
      <formula>AND(Y24&lt;&gt;"",OR($C24="",$L24="",$R24="",$U24="",LEN($Y24)&lt;5,LEN($Y24)&gt;$Y$69))</formula>
    </cfRule>
  </conditionalFormatting>
  <conditionalFormatting sqref="Y24:Y28">
    <cfRule type="expression" dxfId="170" priority="171" stopIfTrue="1">
      <formula>$C24=""</formula>
    </cfRule>
  </conditionalFormatting>
  <conditionalFormatting sqref="Y24">
    <cfRule type="expression" dxfId="169" priority="170" stopIfTrue="1">
      <formula>$C24=""</formula>
    </cfRule>
  </conditionalFormatting>
  <conditionalFormatting sqref="Y24:Y28">
    <cfRule type="expression" dxfId="168" priority="169" stopIfTrue="1">
      <formula>$C24=""</formula>
    </cfRule>
  </conditionalFormatting>
  <conditionalFormatting sqref="Y24">
    <cfRule type="expression" dxfId="167" priority="168" stopIfTrue="1">
      <formula>$C24=""</formula>
    </cfRule>
  </conditionalFormatting>
  <conditionalFormatting sqref="Y24:AJ28">
    <cfRule type="expression" dxfId="166" priority="167" stopIfTrue="1">
      <formula>AND(Y24&lt;&gt;"",OR($C24="",$L24="",$R24="",$U24="",LEN($Y24)&lt;5,LEN($Y24)&gt;$Y$69))</formula>
    </cfRule>
  </conditionalFormatting>
  <conditionalFormatting sqref="Y24:Y28">
    <cfRule type="expression" dxfId="165" priority="166" stopIfTrue="1">
      <formula>$C24=""</formula>
    </cfRule>
  </conditionalFormatting>
  <conditionalFormatting sqref="L29:L33">
    <cfRule type="expression" dxfId="164" priority="165" stopIfTrue="1">
      <formula>$C29=""</formula>
    </cfRule>
  </conditionalFormatting>
  <conditionalFormatting sqref="L29">
    <cfRule type="expression" dxfId="163" priority="164" stopIfTrue="1">
      <formula>$C29=""</formula>
    </cfRule>
  </conditionalFormatting>
  <conditionalFormatting sqref="L29:L33">
    <cfRule type="expression" dxfId="162" priority="163" stopIfTrue="1">
      <formula>$C29=""</formula>
    </cfRule>
  </conditionalFormatting>
  <conditionalFormatting sqref="L29">
    <cfRule type="expression" dxfId="161" priority="162" stopIfTrue="1">
      <formula>$C29=""</formula>
    </cfRule>
  </conditionalFormatting>
  <conditionalFormatting sqref="L29:Q33">
    <cfRule type="expression" dxfId="160" priority="161" stopIfTrue="1">
      <formula>AND(L29&lt;&gt;"",COUNTIF(TUR,L29)=0)</formula>
    </cfRule>
  </conditionalFormatting>
  <conditionalFormatting sqref="L29:L33">
    <cfRule type="expression" dxfId="159" priority="160" stopIfTrue="1">
      <formula>$C29=""</formula>
    </cfRule>
  </conditionalFormatting>
  <conditionalFormatting sqref="L29">
    <cfRule type="expression" dxfId="158" priority="159" stopIfTrue="1">
      <formula>$C29=""</formula>
    </cfRule>
  </conditionalFormatting>
  <conditionalFormatting sqref="L29:L33">
    <cfRule type="expression" dxfId="157" priority="158" stopIfTrue="1">
      <formula>$C29=""</formula>
    </cfRule>
  </conditionalFormatting>
  <conditionalFormatting sqref="L29">
    <cfRule type="expression" dxfId="156" priority="157" stopIfTrue="1">
      <formula>$C29=""</formula>
    </cfRule>
  </conditionalFormatting>
  <conditionalFormatting sqref="L29:Q33">
    <cfRule type="expression" dxfId="155" priority="156" stopIfTrue="1">
      <formula>AND(L29&lt;&gt;"",COUNTIF(TUR,L29)=0)</formula>
    </cfRule>
  </conditionalFormatting>
  <conditionalFormatting sqref="Y29">
    <cfRule type="expression" dxfId="154" priority="155" stopIfTrue="1">
      <formula>$C29=""</formula>
    </cfRule>
  </conditionalFormatting>
  <conditionalFormatting sqref="Y29:Y33">
    <cfRule type="expression" dxfId="153" priority="154" stopIfTrue="1">
      <formula>$C29=""</formula>
    </cfRule>
  </conditionalFormatting>
  <conditionalFormatting sqref="Y29">
    <cfRule type="expression" dxfId="152" priority="153" stopIfTrue="1">
      <formula>$C29=""</formula>
    </cfRule>
  </conditionalFormatting>
  <conditionalFormatting sqref="Y29:AJ33">
    <cfRule type="expression" dxfId="151" priority="152" stopIfTrue="1">
      <formula>AND(Y29&lt;&gt;"",OR($C29="",$L29="",$R29="",$U29="",LEN($Y29)&lt;5,LEN($Y29)&gt;$Y$69))</formula>
    </cfRule>
  </conditionalFormatting>
  <conditionalFormatting sqref="Y29:Y33">
    <cfRule type="expression" dxfId="150" priority="151" stopIfTrue="1">
      <formula>$C29=""</formula>
    </cfRule>
  </conditionalFormatting>
  <conditionalFormatting sqref="Y29">
    <cfRule type="expression" dxfId="149" priority="150" stopIfTrue="1">
      <formula>$C29=""</formula>
    </cfRule>
  </conditionalFormatting>
  <conditionalFormatting sqref="Y29:Y33">
    <cfRule type="expression" dxfId="148" priority="149" stopIfTrue="1">
      <formula>$C29=""</formula>
    </cfRule>
  </conditionalFormatting>
  <conditionalFormatting sqref="Y29">
    <cfRule type="expression" dxfId="147" priority="148" stopIfTrue="1">
      <formula>$C29=""</formula>
    </cfRule>
  </conditionalFormatting>
  <conditionalFormatting sqref="Y29:AJ33">
    <cfRule type="expression" dxfId="146" priority="147" stopIfTrue="1">
      <formula>AND(Y29&lt;&gt;"",OR($C29="",$L29="",$R29="",$U29="",LEN($Y29)&lt;5,LEN($Y29)&gt;$Y$69))</formula>
    </cfRule>
  </conditionalFormatting>
  <conditionalFormatting sqref="Y29:Y33">
    <cfRule type="expression" dxfId="145" priority="146" stopIfTrue="1">
      <formula>$C29=""</formula>
    </cfRule>
  </conditionalFormatting>
  <conditionalFormatting sqref="L34:L38">
    <cfRule type="expression" dxfId="144" priority="145" stopIfTrue="1">
      <formula>$C34=""</formula>
    </cfRule>
  </conditionalFormatting>
  <conditionalFormatting sqref="L34">
    <cfRule type="expression" dxfId="143" priority="144" stopIfTrue="1">
      <formula>$C34=""</formula>
    </cfRule>
  </conditionalFormatting>
  <conditionalFormatting sqref="L34:L38">
    <cfRule type="expression" dxfId="142" priority="143" stopIfTrue="1">
      <formula>$C34=""</formula>
    </cfRule>
  </conditionalFormatting>
  <conditionalFormatting sqref="L34">
    <cfRule type="expression" dxfId="141" priority="142" stopIfTrue="1">
      <formula>$C34=""</formula>
    </cfRule>
  </conditionalFormatting>
  <conditionalFormatting sqref="L34:Q38">
    <cfRule type="expression" dxfId="140" priority="141" stopIfTrue="1">
      <formula>AND(L34&lt;&gt;"",COUNTIF(TUR,L34)=0)</formula>
    </cfRule>
  </conditionalFormatting>
  <conditionalFormatting sqref="L34:L38">
    <cfRule type="expression" dxfId="139" priority="140" stopIfTrue="1">
      <formula>$C34=""</formula>
    </cfRule>
  </conditionalFormatting>
  <conditionalFormatting sqref="L34">
    <cfRule type="expression" dxfId="138" priority="139" stopIfTrue="1">
      <formula>$C34=""</formula>
    </cfRule>
  </conditionalFormatting>
  <conditionalFormatting sqref="L34:L38">
    <cfRule type="expression" dxfId="137" priority="138" stopIfTrue="1">
      <formula>$C34=""</formula>
    </cfRule>
  </conditionalFormatting>
  <conditionalFormatting sqref="L34">
    <cfRule type="expression" dxfId="136" priority="137" stopIfTrue="1">
      <formula>$C34=""</formula>
    </cfRule>
  </conditionalFormatting>
  <conditionalFormatting sqref="L34:Q38">
    <cfRule type="expression" dxfId="135" priority="136" stopIfTrue="1">
      <formula>AND(L34&lt;&gt;"",COUNTIF(TUR,L34)=0)</formula>
    </cfRule>
  </conditionalFormatting>
  <conditionalFormatting sqref="Y34">
    <cfRule type="expression" dxfId="134" priority="135" stopIfTrue="1">
      <formula>$C34=""</formula>
    </cfRule>
  </conditionalFormatting>
  <conditionalFormatting sqref="Y34:Y38">
    <cfRule type="expression" dxfId="133" priority="134" stopIfTrue="1">
      <formula>$C34=""</formula>
    </cfRule>
  </conditionalFormatting>
  <conditionalFormatting sqref="Y34">
    <cfRule type="expression" dxfId="132" priority="133" stopIfTrue="1">
      <formula>$C34=""</formula>
    </cfRule>
  </conditionalFormatting>
  <conditionalFormatting sqref="Y34:AJ38">
    <cfRule type="expression" dxfId="131" priority="132" stopIfTrue="1">
      <formula>AND(Y34&lt;&gt;"",OR($C34="",$L34="",$R34="",$U34="",LEN($Y34)&lt;5,LEN($Y34)&gt;$Y$69))</formula>
    </cfRule>
  </conditionalFormatting>
  <conditionalFormatting sqref="Y34:Y38">
    <cfRule type="expression" dxfId="130" priority="131" stopIfTrue="1">
      <formula>$C34=""</formula>
    </cfRule>
  </conditionalFormatting>
  <conditionalFormatting sqref="Y34">
    <cfRule type="expression" dxfId="129" priority="130" stopIfTrue="1">
      <formula>$C34=""</formula>
    </cfRule>
  </conditionalFormatting>
  <conditionalFormatting sqref="Y34:Y38">
    <cfRule type="expression" dxfId="128" priority="129" stopIfTrue="1">
      <formula>$C34=""</formula>
    </cfRule>
  </conditionalFormatting>
  <conditionalFormatting sqref="Y34">
    <cfRule type="expression" dxfId="127" priority="128" stopIfTrue="1">
      <formula>$C34=""</formula>
    </cfRule>
  </conditionalFormatting>
  <conditionalFormatting sqref="Y34:AJ38">
    <cfRule type="expression" dxfId="126" priority="127" stopIfTrue="1">
      <formula>AND(Y34&lt;&gt;"",OR($C34="",$L34="",$R34="",$U34="",LEN($Y34)&lt;5,LEN($Y34)&gt;$Y$69))</formula>
    </cfRule>
  </conditionalFormatting>
  <conditionalFormatting sqref="Y34:Y38">
    <cfRule type="expression" dxfId="125" priority="126" stopIfTrue="1">
      <formula>$C34=""</formula>
    </cfRule>
  </conditionalFormatting>
  <conditionalFormatting sqref="L39:L43">
    <cfRule type="expression" dxfId="124" priority="125" stopIfTrue="1">
      <formula>$C39=""</formula>
    </cfRule>
  </conditionalFormatting>
  <conditionalFormatting sqref="L39">
    <cfRule type="expression" dxfId="123" priority="124" stopIfTrue="1">
      <formula>$C39=""</formula>
    </cfRule>
  </conditionalFormatting>
  <conditionalFormatting sqref="L39:L43">
    <cfRule type="expression" dxfId="122" priority="123" stopIfTrue="1">
      <formula>$C39=""</formula>
    </cfRule>
  </conditionalFormatting>
  <conditionalFormatting sqref="L39">
    <cfRule type="expression" dxfId="121" priority="122" stopIfTrue="1">
      <formula>$C39=""</formula>
    </cfRule>
  </conditionalFormatting>
  <conditionalFormatting sqref="L39:Q43">
    <cfRule type="expression" dxfId="120" priority="121" stopIfTrue="1">
      <formula>AND(L39&lt;&gt;"",COUNTIF(TUR,L39)=0)</formula>
    </cfRule>
  </conditionalFormatting>
  <conditionalFormatting sqref="L39:L43">
    <cfRule type="expression" dxfId="119" priority="120" stopIfTrue="1">
      <formula>$C39=""</formula>
    </cfRule>
  </conditionalFormatting>
  <conditionalFormatting sqref="L39">
    <cfRule type="expression" dxfId="118" priority="119" stopIfTrue="1">
      <formula>$C39=""</formula>
    </cfRule>
  </conditionalFormatting>
  <conditionalFormatting sqref="L39:L43">
    <cfRule type="expression" dxfId="117" priority="118" stopIfTrue="1">
      <formula>$C39=""</formula>
    </cfRule>
  </conditionalFormatting>
  <conditionalFormatting sqref="L39">
    <cfRule type="expression" dxfId="116" priority="117" stopIfTrue="1">
      <formula>$C39=""</formula>
    </cfRule>
  </conditionalFormatting>
  <conditionalFormatting sqref="L39:Q43">
    <cfRule type="expression" dxfId="115" priority="116" stopIfTrue="1">
      <formula>AND(L39&lt;&gt;"",COUNTIF(TUR,L39)=0)</formula>
    </cfRule>
  </conditionalFormatting>
  <conditionalFormatting sqref="Y39">
    <cfRule type="expression" dxfId="114" priority="115" stopIfTrue="1">
      <formula>$C39=""</formula>
    </cfRule>
  </conditionalFormatting>
  <conditionalFormatting sqref="Y39:Y43">
    <cfRule type="expression" dxfId="113" priority="114" stopIfTrue="1">
      <formula>$C39=""</formula>
    </cfRule>
  </conditionalFormatting>
  <conditionalFormatting sqref="Y39">
    <cfRule type="expression" dxfId="112" priority="113" stopIfTrue="1">
      <formula>$C39=""</formula>
    </cfRule>
  </conditionalFormatting>
  <conditionalFormatting sqref="Y39:AJ43">
    <cfRule type="expression" dxfId="111" priority="112" stopIfTrue="1">
      <formula>AND(Y39&lt;&gt;"",OR($C39="",$L39="",$R39="",$U39="",LEN($Y39)&lt;5,LEN($Y39)&gt;$Y$69))</formula>
    </cfRule>
  </conditionalFormatting>
  <conditionalFormatting sqref="Y39:Y43">
    <cfRule type="expression" dxfId="110" priority="111" stopIfTrue="1">
      <formula>$C39=""</formula>
    </cfRule>
  </conditionalFormatting>
  <conditionalFormatting sqref="Y39">
    <cfRule type="expression" dxfId="109" priority="110" stopIfTrue="1">
      <formula>$C39=""</formula>
    </cfRule>
  </conditionalFormatting>
  <conditionalFormatting sqref="Y39:Y43">
    <cfRule type="expression" dxfId="108" priority="109" stopIfTrue="1">
      <formula>$C39=""</formula>
    </cfRule>
  </conditionalFormatting>
  <conditionalFormatting sqref="Y39">
    <cfRule type="expression" dxfId="107" priority="108" stopIfTrue="1">
      <formula>$C39=""</formula>
    </cfRule>
  </conditionalFormatting>
  <conditionalFormatting sqref="Y39:AJ43">
    <cfRule type="expression" dxfId="106" priority="107" stopIfTrue="1">
      <formula>AND(Y39&lt;&gt;"",OR($C39="",$L39="",$R39="",$U39="",LEN($Y39)&lt;5,LEN($Y39)&gt;$Y$69))</formula>
    </cfRule>
  </conditionalFormatting>
  <conditionalFormatting sqref="Y39:Y43">
    <cfRule type="expression" dxfId="105" priority="106" stopIfTrue="1">
      <formula>$C39=""</formula>
    </cfRule>
  </conditionalFormatting>
  <conditionalFormatting sqref="L44:L48">
    <cfRule type="expression" dxfId="104" priority="105" stopIfTrue="1">
      <formula>$C44=""</formula>
    </cfRule>
  </conditionalFormatting>
  <conditionalFormatting sqref="L44">
    <cfRule type="expression" dxfId="103" priority="104" stopIfTrue="1">
      <formula>$C44=""</formula>
    </cfRule>
  </conditionalFormatting>
  <conditionalFormatting sqref="L44:L48">
    <cfRule type="expression" dxfId="102" priority="103" stopIfTrue="1">
      <formula>$C44=""</formula>
    </cfRule>
  </conditionalFormatting>
  <conditionalFormatting sqref="L44">
    <cfRule type="expression" dxfId="101" priority="102" stopIfTrue="1">
      <formula>$C44=""</formula>
    </cfRule>
  </conditionalFormatting>
  <conditionalFormatting sqref="L44:Q48">
    <cfRule type="expression" dxfId="100" priority="101" stopIfTrue="1">
      <formula>AND(L44&lt;&gt;"",COUNTIF(TUR,L44)=0)</formula>
    </cfRule>
  </conditionalFormatting>
  <conditionalFormatting sqref="L44:L48">
    <cfRule type="expression" dxfId="99" priority="100" stopIfTrue="1">
      <formula>$C44=""</formula>
    </cfRule>
  </conditionalFormatting>
  <conditionalFormatting sqref="L44">
    <cfRule type="expression" dxfId="98" priority="99" stopIfTrue="1">
      <formula>$C44=""</formula>
    </cfRule>
  </conditionalFormatting>
  <conditionalFormatting sqref="L44:L48">
    <cfRule type="expression" dxfId="97" priority="98" stopIfTrue="1">
      <formula>$C44=""</formula>
    </cfRule>
  </conditionalFormatting>
  <conditionalFormatting sqref="L44">
    <cfRule type="expression" dxfId="96" priority="97" stopIfTrue="1">
      <formula>$C44=""</formula>
    </cfRule>
  </conditionalFormatting>
  <conditionalFormatting sqref="L44:Q48">
    <cfRule type="expression" dxfId="95" priority="96" stopIfTrue="1">
      <formula>AND(L44&lt;&gt;"",COUNTIF(TUR,L44)=0)</formula>
    </cfRule>
  </conditionalFormatting>
  <conditionalFormatting sqref="Y44">
    <cfRule type="expression" dxfId="94" priority="95" stopIfTrue="1">
      <formula>$C44=""</formula>
    </cfRule>
  </conditionalFormatting>
  <conditionalFormatting sqref="Y44:Y48">
    <cfRule type="expression" dxfId="93" priority="94" stopIfTrue="1">
      <formula>$C44=""</formula>
    </cfRule>
  </conditionalFormatting>
  <conditionalFormatting sqref="Y44">
    <cfRule type="expression" dxfId="92" priority="93" stopIfTrue="1">
      <formula>$C44=""</formula>
    </cfRule>
  </conditionalFormatting>
  <conditionalFormatting sqref="Y44:AJ48">
    <cfRule type="expression" dxfId="91" priority="92" stopIfTrue="1">
      <formula>AND(Y44&lt;&gt;"",OR($C44="",$L44="",$R44="",$U44="",LEN($Y44)&lt;5,LEN($Y44)&gt;$Y$69))</formula>
    </cfRule>
  </conditionalFormatting>
  <conditionalFormatting sqref="Y44:Y48">
    <cfRule type="expression" dxfId="90" priority="91" stopIfTrue="1">
      <formula>$C44=""</formula>
    </cfRule>
  </conditionalFormatting>
  <conditionalFormatting sqref="Y44">
    <cfRule type="expression" dxfId="89" priority="90" stopIfTrue="1">
      <formula>$C44=""</formula>
    </cfRule>
  </conditionalFormatting>
  <conditionalFormatting sqref="Y44:Y48">
    <cfRule type="expression" dxfId="88" priority="89" stopIfTrue="1">
      <formula>$C44=""</formula>
    </cfRule>
  </conditionalFormatting>
  <conditionalFormatting sqref="Y44">
    <cfRule type="expression" dxfId="87" priority="88" stopIfTrue="1">
      <formula>$C44=""</formula>
    </cfRule>
  </conditionalFormatting>
  <conditionalFormatting sqref="Y44:AJ48">
    <cfRule type="expression" dxfId="86" priority="87" stopIfTrue="1">
      <formula>AND(Y44&lt;&gt;"",OR($C44="",$L44="",$R44="",$U44="",LEN($Y44)&lt;5,LEN($Y44)&gt;$Y$69))</formula>
    </cfRule>
  </conditionalFormatting>
  <conditionalFormatting sqref="Y44:Y48">
    <cfRule type="expression" dxfId="85" priority="86" stopIfTrue="1">
      <formula>$C44=""</formula>
    </cfRule>
  </conditionalFormatting>
  <conditionalFormatting sqref="L49:L53">
    <cfRule type="expression" dxfId="84" priority="85" stopIfTrue="1">
      <formula>$C49=""</formula>
    </cfRule>
  </conditionalFormatting>
  <conditionalFormatting sqref="L49">
    <cfRule type="expression" dxfId="83" priority="84" stopIfTrue="1">
      <formula>$C49=""</formula>
    </cfRule>
  </conditionalFormatting>
  <conditionalFormatting sqref="L49:L53">
    <cfRule type="expression" dxfId="82" priority="83" stopIfTrue="1">
      <formula>$C49=""</formula>
    </cfRule>
  </conditionalFormatting>
  <conditionalFormatting sqref="L49">
    <cfRule type="expression" dxfId="81" priority="82" stopIfTrue="1">
      <formula>$C49=""</formula>
    </cfRule>
  </conditionalFormatting>
  <conditionalFormatting sqref="L49:Q53">
    <cfRule type="expression" dxfId="80" priority="81" stopIfTrue="1">
      <formula>AND(L49&lt;&gt;"",COUNTIF(TUR,L49)=0)</formula>
    </cfRule>
  </conditionalFormatting>
  <conditionalFormatting sqref="L49:L53">
    <cfRule type="expression" dxfId="79" priority="80" stopIfTrue="1">
      <formula>$C49=""</formula>
    </cfRule>
  </conditionalFormatting>
  <conditionalFormatting sqref="L49">
    <cfRule type="expression" dxfId="78" priority="79" stopIfTrue="1">
      <formula>$C49=""</formula>
    </cfRule>
  </conditionalFormatting>
  <conditionalFormatting sqref="L49:L53">
    <cfRule type="expression" dxfId="77" priority="78" stopIfTrue="1">
      <formula>$C49=""</formula>
    </cfRule>
  </conditionalFormatting>
  <conditionalFormatting sqref="L49">
    <cfRule type="expression" dxfId="76" priority="77" stopIfTrue="1">
      <formula>$C49=""</formula>
    </cfRule>
  </conditionalFormatting>
  <conditionalFormatting sqref="L49:Q53">
    <cfRule type="expression" dxfId="75" priority="76" stopIfTrue="1">
      <formula>AND(L49&lt;&gt;"",COUNTIF(TUR,L49)=0)</formula>
    </cfRule>
  </conditionalFormatting>
  <conditionalFormatting sqref="Y49">
    <cfRule type="expression" dxfId="74" priority="75" stopIfTrue="1">
      <formula>$C49=""</formula>
    </cfRule>
  </conditionalFormatting>
  <conditionalFormatting sqref="Y49:Y53">
    <cfRule type="expression" dxfId="73" priority="74" stopIfTrue="1">
      <formula>$C49=""</formula>
    </cfRule>
  </conditionalFormatting>
  <conditionalFormatting sqref="Y49">
    <cfRule type="expression" dxfId="72" priority="73" stopIfTrue="1">
      <formula>$C49=""</formula>
    </cfRule>
  </conditionalFormatting>
  <conditionalFormatting sqref="Y49:AJ53">
    <cfRule type="expression" dxfId="71" priority="72" stopIfTrue="1">
      <formula>AND(Y49&lt;&gt;"",OR($C49="",$L49="",$R49="",$U49="",LEN($Y49)&lt;5,LEN($Y49)&gt;$Y$69))</formula>
    </cfRule>
  </conditionalFormatting>
  <conditionalFormatting sqref="Y49:Y53">
    <cfRule type="expression" dxfId="70" priority="71" stopIfTrue="1">
      <formula>$C49=""</formula>
    </cfRule>
  </conditionalFormatting>
  <conditionalFormatting sqref="Y49">
    <cfRule type="expression" dxfId="69" priority="70" stopIfTrue="1">
      <formula>$C49=""</formula>
    </cfRule>
  </conditionalFormatting>
  <conditionalFormatting sqref="Y49:Y53">
    <cfRule type="expression" dxfId="68" priority="69" stopIfTrue="1">
      <formula>$C49=""</formula>
    </cfRule>
  </conditionalFormatting>
  <conditionalFormatting sqref="Y49">
    <cfRule type="expression" dxfId="67" priority="68" stopIfTrue="1">
      <formula>$C49=""</formula>
    </cfRule>
  </conditionalFormatting>
  <conditionalFormatting sqref="Y49:AJ53">
    <cfRule type="expression" dxfId="66" priority="67" stopIfTrue="1">
      <formula>AND(Y49&lt;&gt;"",OR($C49="",$L49="",$R49="",$U49="",LEN($Y49)&lt;5,LEN($Y49)&gt;$Y$69))</formula>
    </cfRule>
  </conditionalFormatting>
  <conditionalFormatting sqref="Y49:Y53">
    <cfRule type="expression" dxfId="65" priority="66" stopIfTrue="1">
      <formula>$C49=""</formula>
    </cfRule>
  </conditionalFormatting>
  <conditionalFormatting sqref="AK54">
    <cfRule type="expression" dxfId="64" priority="64" stopIfTrue="1">
      <formula>$B54=0</formula>
    </cfRule>
  </conditionalFormatting>
  <conditionalFormatting sqref="AK54">
    <cfRule type="expression" dxfId="63" priority="63" stopIfTrue="1">
      <formula>$C54=""</formula>
    </cfRule>
  </conditionalFormatting>
  <conditionalFormatting sqref="AK54:AK58">
    <cfRule type="expression" dxfId="62" priority="62" stopIfTrue="1">
      <formula>$B54=0</formula>
    </cfRule>
  </conditionalFormatting>
  <conditionalFormatting sqref="AK54:AO58">
    <cfRule type="expression" dxfId="61" priority="61" stopIfTrue="1">
      <formula>$C54=""</formula>
    </cfRule>
  </conditionalFormatting>
  <conditionalFormatting sqref="AK54">
    <cfRule type="expression" dxfId="60" priority="60" stopIfTrue="1">
      <formula>$B54=0</formula>
    </cfRule>
  </conditionalFormatting>
  <conditionalFormatting sqref="AK54:AO54">
    <cfRule type="expression" dxfId="59" priority="59" stopIfTrue="1">
      <formula>$C54=""</formula>
    </cfRule>
  </conditionalFormatting>
  <conditionalFormatting sqref="AK54:AK58">
    <cfRule type="expression" dxfId="58" priority="58" stopIfTrue="1">
      <formula>$B54=0</formula>
    </cfRule>
  </conditionalFormatting>
  <conditionalFormatting sqref="AK54:AO58">
    <cfRule type="expression" dxfId="57" priority="57" stopIfTrue="1">
      <formula>$C54=""</formula>
    </cfRule>
  </conditionalFormatting>
  <conditionalFormatting sqref="AK54">
    <cfRule type="expression" dxfId="56" priority="56" stopIfTrue="1">
      <formula>$B54=0</formula>
    </cfRule>
  </conditionalFormatting>
  <conditionalFormatting sqref="AK54:AO54">
    <cfRule type="expression" dxfId="55" priority="55" stopIfTrue="1">
      <formula>$C54=""</formula>
    </cfRule>
  </conditionalFormatting>
  <conditionalFormatting sqref="AK54:AK58">
    <cfRule type="expression" dxfId="54" priority="54" stopIfTrue="1">
      <formula>$B54=0</formula>
    </cfRule>
  </conditionalFormatting>
  <conditionalFormatting sqref="AK54:AO58">
    <cfRule type="expression" dxfId="53" priority="53" stopIfTrue="1">
      <formula>$C54=""</formula>
    </cfRule>
  </conditionalFormatting>
  <conditionalFormatting sqref="AK54">
    <cfRule type="expression" dxfId="52" priority="52" stopIfTrue="1">
      <formula>$B54=0</formula>
    </cfRule>
  </conditionalFormatting>
  <conditionalFormatting sqref="AK54">
    <cfRule type="expression" dxfId="51" priority="51" stopIfTrue="1">
      <formula>$C54=""</formula>
    </cfRule>
  </conditionalFormatting>
  <conditionalFormatting sqref="AK54:AO58">
    <cfRule type="expression" dxfId="50" priority="50" stopIfTrue="1">
      <formula>$C54=""</formula>
    </cfRule>
  </conditionalFormatting>
  <conditionalFormatting sqref="AK54:AK58">
    <cfRule type="expression" dxfId="49" priority="49" stopIfTrue="1">
      <formula>$B54=0</formula>
    </cfRule>
  </conditionalFormatting>
  <conditionalFormatting sqref="AK54:AO54">
    <cfRule type="expression" dxfId="48" priority="39" stopIfTrue="1">
      <formula>$C54=""</formula>
    </cfRule>
  </conditionalFormatting>
  <conditionalFormatting sqref="AK54:AK58">
    <cfRule type="expression" dxfId="47" priority="48" stopIfTrue="1">
      <formula>$B54=0</formula>
    </cfRule>
  </conditionalFormatting>
  <conditionalFormatting sqref="AK54:AO58">
    <cfRule type="expression" dxfId="46" priority="47" stopIfTrue="1">
      <formula>$C54=""</formula>
    </cfRule>
  </conditionalFormatting>
  <conditionalFormatting sqref="AK54:AK58">
    <cfRule type="expression" dxfId="45" priority="46" stopIfTrue="1">
      <formula>$B54=0</formula>
    </cfRule>
  </conditionalFormatting>
  <conditionalFormatting sqref="AK54:AO58">
    <cfRule type="expression" dxfId="44" priority="45" stopIfTrue="1">
      <formula>$C54=""</formula>
    </cfRule>
  </conditionalFormatting>
  <conditionalFormatting sqref="AK54">
    <cfRule type="expression" dxfId="43" priority="44" stopIfTrue="1">
      <formula>$B54=0</formula>
    </cfRule>
  </conditionalFormatting>
  <conditionalFormatting sqref="AK54:AO54">
    <cfRule type="expression" dxfId="42" priority="43" stopIfTrue="1">
      <formula>$C54=""</formula>
    </cfRule>
  </conditionalFormatting>
  <conditionalFormatting sqref="AK54:AK58">
    <cfRule type="expression" dxfId="41" priority="42" stopIfTrue="1">
      <formula>$B54=0</formula>
    </cfRule>
  </conditionalFormatting>
  <conditionalFormatting sqref="AK54:AO58">
    <cfRule type="expression" dxfId="40" priority="41" stopIfTrue="1">
      <formula>$C54=""</formula>
    </cfRule>
  </conditionalFormatting>
  <conditionalFormatting sqref="AK54">
    <cfRule type="expression" dxfId="39" priority="40" stopIfTrue="1">
      <formula>$B54=0</formula>
    </cfRule>
  </conditionalFormatting>
  <conditionalFormatting sqref="AK54:AK58">
    <cfRule type="expression" dxfId="38" priority="38" stopIfTrue="1">
      <formula>$B54=0</formula>
    </cfRule>
  </conditionalFormatting>
  <conditionalFormatting sqref="AK54:AO58">
    <cfRule type="expression" dxfId="37" priority="37" stopIfTrue="1">
      <formula>$C54=""</formula>
    </cfRule>
  </conditionalFormatting>
  <conditionalFormatting sqref="AK54">
    <cfRule type="expression" dxfId="36" priority="36" stopIfTrue="1">
      <formula>$B54=0</formula>
    </cfRule>
  </conditionalFormatting>
  <conditionalFormatting sqref="AK54">
    <cfRule type="expression" dxfId="35" priority="35" stopIfTrue="1">
      <formula>$C54=""</formula>
    </cfRule>
  </conditionalFormatting>
  <conditionalFormatting sqref="AK54:AO58">
    <cfRule type="expression" dxfId="34" priority="34" stopIfTrue="1">
      <formula>$C54=""</formula>
    </cfRule>
  </conditionalFormatting>
  <conditionalFormatting sqref="AK54:AK58">
    <cfRule type="expression" dxfId="33" priority="33" stopIfTrue="1">
      <formula>$B54=0</formula>
    </cfRule>
  </conditionalFormatting>
  <conditionalFormatting sqref="AK54:AO58">
    <cfRule type="expression" dxfId="32" priority="65" stopIfTrue="1">
      <formula>AND(AK54&lt;&gt;"",OR($AK54&lt;=0,$AK54&gt;99999,$Y54="",$Z$11="",COUNTIF($AK$13:$AK54,"&gt;"&amp;0)&lt;&gt;B54))</formula>
    </cfRule>
  </conditionalFormatting>
  <conditionalFormatting sqref="R54:T58">
    <cfRule type="expression" dxfId="31" priority="32" stopIfTrue="1">
      <formula>$C54=""</formula>
    </cfRule>
  </conditionalFormatting>
  <conditionalFormatting sqref="R54:T58">
    <cfRule type="expression" dxfId="30" priority="31" stopIfTrue="1">
      <formula>$C54=""</formula>
    </cfRule>
  </conditionalFormatting>
  <conditionalFormatting sqref="R54:T58">
    <cfRule type="expression" dxfId="29" priority="30" stopIfTrue="1">
      <formula>AND(LEN(R54)&gt;$R$69,R54&lt;&gt;"")</formula>
    </cfRule>
  </conditionalFormatting>
  <conditionalFormatting sqref="U54">
    <cfRule type="expression" dxfId="28" priority="29" stopIfTrue="1">
      <formula>$C54=""</formula>
    </cfRule>
  </conditionalFormatting>
  <conditionalFormatting sqref="U54">
    <cfRule type="expression" dxfId="27" priority="28" stopIfTrue="1">
      <formula>$C54=""</formula>
    </cfRule>
  </conditionalFormatting>
  <conditionalFormatting sqref="U54:X58">
    <cfRule type="expression" dxfId="26" priority="27" stopIfTrue="1">
      <formula>AND(OR(U54&lt;=42004,U54&gt;$U$69),U54&lt;&gt;"")</formula>
    </cfRule>
  </conditionalFormatting>
  <conditionalFormatting sqref="R54:T58 U54">
    <cfRule type="expression" dxfId="25" priority="26" stopIfTrue="1">
      <formula>$C54=""</formula>
    </cfRule>
  </conditionalFormatting>
  <conditionalFormatting sqref="R54:T58 U54">
    <cfRule type="expression" dxfId="24" priority="25" stopIfTrue="1">
      <formula>$C54=""</formula>
    </cfRule>
  </conditionalFormatting>
  <conditionalFormatting sqref="R54:T58">
    <cfRule type="expression" dxfId="23" priority="24" stopIfTrue="1">
      <formula>AND(LEN(R54)&gt;$R$69,R54&lt;&gt;"")</formula>
    </cfRule>
  </conditionalFormatting>
  <conditionalFormatting sqref="U54:X58">
    <cfRule type="expression" dxfId="22" priority="23" stopIfTrue="1">
      <formula>AND(OR(U54&lt;=42004,U54&gt;$U$69),U54&lt;&gt;"")</formula>
    </cfRule>
  </conditionalFormatting>
  <conditionalFormatting sqref="C54:K58">
    <cfRule type="expression" dxfId="21" priority="22" stopIfTrue="1">
      <formula>LEN(C54)&gt;C$69</formula>
    </cfRule>
  </conditionalFormatting>
  <conditionalFormatting sqref="C54:K58">
    <cfRule type="expression" dxfId="20" priority="21" stopIfTrue="1">
      <formula>LEN(C54)&gt;C$69</formula>
    </cfRule>
  </conditionalFormatting>
  <conditionalFormatting sqref="L54:L58">
    <cfRule type="expression" dxfId="19" priority="20" stopIfTrue="1">
      <formula>$C54=""</formula>
    </cfRule>
  </conditionalFormatting>
  <conditionalFormatting sqref="L54">
    <cfRule type="expression" dxfId="18" priority="19" stopIfTrue="1">
      <formula>$C54=""</formula>
    </cfRule>
  </conditionalFormatting>
  <conditionalFormatting sqref="L54:L58">
    <cfRule type="expression" dxfId="17" priority="18" stopIfTrue="1">
      <formula>$C54=""</formula>
    </cfRule>
  </conditionalFormatting>
  <conditionalFormatting sqref="L54">
    <cfRule type="expression" dxfId="16" priority="17" stopIfTrue="1">
      <formula>$C54=""</formula>
    </cfRule>
  </conditionalFormatting>
  <conditionalFormatting sqref="L54:Q58">
    <cfRule type="expression" dxfId="15" priority="16" stopIfTrue="1">
      <formula>AND(L54&lt;&gt;"",COUNTIF(TUR,L54)=0)</formula>
    </cfRule>
  </conditionalFormatting>
  <conditionalFormatting sqref="L54:L58">
    <cfRule type="expression" dxfId="14" priority="15" stopIfTrue="1">
      <formula>$C54=""</formula>
    </cfRule>
  </conditionalFormatting>
  <conditionalFormatting sqref="L54">
    <cfRule type="expression" dxfId="13" priority="14" stopIfTrue="1">
      <formula>$C54=""</formula>
    </cfRule>
  </conditionalFormatting>
  <conditionalFormatting sqref="L54:L58">
    <cfRule type="expression" dxfId="12" priority="13" stopIfTrue="1">
      <formula>$C54=""</formula>
    </cfRule>
  </conditionalFormatting>
  <conditionalFormatting sqref="L54">
    <cfRule type="expression" dxfId="11" priority="12" stopIfTrue="1">
      <formula>$C54=""</formula>
    </cfRule>
  </conditionalFormatting>
  <conditionalFormatting sqref="L54:Q58">
    <cfRule type="expression" dxfId="10" priority="11" stopIfTrue="1">
      <formula>AND(L54&lt;&gt;"",COUNTIF(TUR,L54)=0)</formula>
    </cfRule>
  </conditionalFormatting>
  <conditionalFormatting sqref="Y54">
    <cfRule type="expression" dxfId="9" priority="10" stopIfTrue="1">
      <formula>$C54=""</formula>
    </cfRule>
  </conditionalFormatting>
  <conditionalFormatting sqref="Y54:Y58">
    <cfRule type="expression" dxfId="8" priority="9" stopIfTrue="1">
      <formula>$C54=""</formula>
    </cfRule>
  </conditionalFormatting>
  <conditionalFormatting sqref="Y54">
    <cfRule type="expression" dxfId="7" priority="8" stopIfTrue="1">
      <formula>$C54=""</formula>
    </cfRule>
  </conditionalFormatting>
  <conditionalFormatting sqref="Y54:AJ58">
    <cfRule type="expression" dxfId="6" priority="7" stopIfTrue="1">
      <formula>AND(Y54&lt;&gt;"",OR($C54="",$L54="",$R54="",$U54="",LEN($Y54)&lt;5,LEN($Y54)&gt;$Y$69))</formula>
    </cfRule>
  </conditionalFormatting>
  <conditionalFormatting sqref="Y54:Y58">
    <cfRule type="expression" dxfId="5" priority="6" stopIfTrue="1">
      <formula>$C54=""</formula>
    </cfRule>
  </conditionalFormatting>
  <conditionalFormatting sqref="Y54">
    <cfRule type="expression" dxfId="4" priority="5" stopIfTrue="1">
      <formula>$C54=""</formula>
    </cfRule>
  </conditionalFormatting>
  <conditionalFormatting sqref="Y54:Y58">
    <cfRule type="expression" dxfId="3" priority="4" stopIfTrue="1">
      <formula>$C54=""</formula>
    </cfRule>
  </conditionalFormatting>
  <conditionalFormatting sqref="Y54">
    <cfRule type="expression" dxfId="2" priority="3" stopIfTrue="1">
      <formula>$C54=""</formula>
    </cfRule>
  </conditionalFormatting>
  <conditionalFormatting sqref="Y54:AJ58">
    <cfRule type="expression" dxfId="1" priority="2" stopIfTrue="1">
      <formula>AND(Y54&lt;&gt;"",OR($C54="",$L54="",$R54="",$U54="",LEN($Y54)&lt;5,LEN($Y54)&gt;$Y$69))</formula>
    </cfRule>
  </conditionalFormatting>
  <conditionalFormatting sqref="Y54:Y58">
    <cfRule type="expression" dxfId="0" priority="1" stopIfTrue="1">
      <formula>$C54=""</formula>
    </cfRule>
  </conditionalFormatting>
  <dataValidations count="11">
    <dataValidation type="list" showInputMessage="1" showErrorMessage="1" error="Para birimini listeden seçiniz" sqref="AP11:AS12">
      <formula1>DOVIZ</formula1>
    </dataValidation>
    <dataValidation type="list" allowBlank="1" showInputMessage="1" showErrorMessage="1" sqref="F11">
      <formula1>BOLUM</formula1>
    </dataValidation>
    <dataValidation type="list" allowBlank="1" showInputMessage="1" showErrorMessage="1" error="Masraf Türünü listeden seçiniz." sqref="L14:Q68">
      <formula1>TUR</formula1>
    </dataValidation>
    <dataValidation type="textLength" allowBlank="1" showInputMessage="1" showErrorMessage="1" error="Tedarikçi unvanı 5 ile 50 karakter arasında olmalıdır" sqref="C13:K13">
      <formula1>5</formula1>
      <formula2>50</formula2>
    </dataValidation>
    <dataValidation type="custom" allowBlank="1" showInputMessage="1" showErrorMessage="1" error="1) Yazılan isim 50 harften kısa olmalıdır_x000a_" prompt="Bu bölüme Adınızı ve Soyadınızı yazınız" sqref="Z11:AO12">
      <formula1>AND(LEN(Z11)&lt;70)</formula1>
    </dataValidation>
    <dataValidation type="custom" showInputMessage="1" showErrorMessage="1" error="Belge No. en fazla 8 harf olabilir" sqref="R14:T68">
      <formula1>AND(LEN(R14)&gt;0,LEN(R14)&lt;=$R$69)</formula1>
    </dataValidation>
    <dataValidation type="custom" showInputMessage="1" showErrorMessage="1" error="Tarih formatında yazınız." sqref="U14:X68">
      <formula1>AND(U14&gt;42004,U14&lt;=$U$69)</formula1>
    </dataValidation>
    <dataValidation type="custom" showInputMessage="1" showErrorMessage="1" error="Tedarikçi unvanı 5 ile 50 karakter arasında olmalıdır" sqref="C14:K68">
      <formula1>AND(LEN(C14)&gt;5,LEN(C14)&lt;=$C$69)</formula1>
    </dataValidation>
    <dataValidation type="list" allowBlank="1" showInputMessage="1" showErrorMessage="1" error="Bölümünüzü listeden seçiniz." prompt="Çalışma bölümünüzü listeden seçiniz" sqref="F9:AO10">
      <formula1>Bölüm_</formula1>
    </dataValidation>
    <dataValidation type="custom" showInputMessage="1" showErrorMessage="1" error="* Açıklama en fazla 70 harf olabilir_x000a_* Satırda Boş yer kalmamalıdır_x000a_" sqref="Y14:AJ68">
      <formula1>AND($C14&lt;&gt;"",$L14&lt;&gt;"",$R14&lt;&gt;"",$U14&lt;&gt;"",$A$1=1,LEN($Y14)&gt;=5,LEN($Y14)&lt;=70)</formula1>
    </dataValidation>
    <dataValidation type="custom" showInputMessage="1" showErrorMessage="1" error="* Formu dolduran kısmına isim yazılmalı_x000a__x000a_* Rakam formatında yazılmalı_x000a__x000a_* Satırlar tam doldurulmalı" sqref="AK39 AK54 AK19 AK29 AK44 AK64 AK24 AK14 AK34 AK49 AK59">
      <formula1>AND($AK14&gt;0,$AK14&lt;99999,$Y14&lt;&gt;"",$Z$11&lt;&gt;"",$A$1=1,COUNTIF($AK$13:$AK14,"&gt;"&amp;0)=B14,Y14&lt;&gt;"")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95" orientation="portrait" blackAndWhite="1" r:id="rId1"/>
  <headerFooter alignWithMargins="0">
    <oddFooter>&amp;L&amp;"-,Bold"&amp;12FORM № : MİB-002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</vt:i4>
      </vt:variant>
    </vt:vector>
  </HeadingPairs>
  <TitlesOfParts>
    <vt:vector size="5" baseType="lpstr">
      <vt:lpstr>Masraf Fisi</vt:lpstr>
      <vt:lpstr>Bölüm</vt:lpstr>
      <vt:lpstr>Bölüm_</vt:lpstr>
      <vt:lpstr>SIL</vt:lpstr>
      <vt:lpstr>'Masraf Fisi'!Yazdırma_Alanı</vt:lpstr>
    </vt:vector>
  </TitlesOfParts>
  <Company>Piri Reis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SEZER</dc:creator>
  <cp:lastModifiedBy>Nilay BAHADIR</cp:lastModifiedBy>
  <dcterms:created xsi:type="dcterms:W3CDTF">2020-01-15T16:31:22Z</dcterms:created>
  <dcterms:modified xsi:type="dcterms:W3CDTF">2023-08-22T11:35:55Z</dcterms:modified>
</cp:coreProperties>
</file>